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imuhanda\OneDrive - Water For People\Desktop\2023\Rehab 2024\MVD Response\ADDITIONAL WORKS\RFP\Final\"/>
    </mc:Choice>
  </mc:AlternateContent>
  <xr:revisionPtr revIDLastSave="0" documentId="8_{02BE8552-76E1-478D-8C7A-4A2DFF239543}" xr6:coauthVersionLast="47" xr6:coauthVersionMax="47" xr10:uidLastSave="{00000000-0000-0000-0000-000000000000}"/>
  <bookViews>
    <workbookView xWindow="-108" yWindow="-108" windowWidth="23256" windowHeight="12456" xr2:uid="{00000000-000D-0000-FFFF-FFFF00000000}"/>
  </bookViews>
  <sheets>
    <sheet name="WASH facilities"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4" l="1"/>
  <c r="F53" i="4"/>
  <c r="F54" i="4"/>
  <c r="F55" i="4"/>
  <c r="F56" i="4"/>
  <c r="F57" i="4"/>
  <c r="F58" i="4"/>
  <c r="F59" i="4"/>
  <c r="F60" i="4"/>
  <c r="F61" i="4"/>
  <c r="F204" i="4"/>
  <c r="F5" i="4"/>
  <c r="F139" i="4"/>
  <c r="F140" i="4"/>
  <c r="F141" i="4"/>
  <c r="F142" i="4"/>
  <c r="F143" i="4"/>
  <c r="D142" i="4"/>
  <c r="D141" i="4"/>
  <c r="D140" i="4"/>
  <c r="D139" i="4"/>
  <c r="F96" i="4"/>
  <c r="F195" i="4"/>
  <c r="F203" i="4"/>
  <c r="F202" i="4"/>
  <c r="F201" i="4"/>
  <c r="F200" i="4"/>
  <c r="F199" i="4"/>
  <c r="F198" i="4"/>
  <c r="F197" i="4"/>
  <c r="F152" i="4"/>
  <c r="F146" i="4"/>
  <c r="F194" i="4"/>
  <c r="F193" i="4"/>
  <c r="F192" i="4"/>
  <c r="F191" i="4"/>
  <c r="F190" i="4"/>
  <c r="F189" i="4"/>
  <c r="F188" i="4"/>
  <c r="F187" i="4"/>
  <c r="F186" i="4"/>
  <c r="F185" i="4"/>
  <c r="F184" i="4"/>
  <c r="F183" i="4"/>
  <c r="F182" i="4"/>
  <c r="F180" i="4"/>
  <c r="F179" i="4"/>
  <c r="F178" i="4"/>
  <c r="F177" i="4"/>
  <c r="F175" i="4"/>
  <c r="F172" i="4"/>
  <c r="F171" i="4"/>
  <c r="F170" i="4"/>
  <c r="F166" i="4"/>
  <c r="F165" i="4"/>
  <c r="F164" i="4"/>
  <c r="F163" i="4"/>
  <c r="F162" i="4"/>
  <c r="F161" i="4"/>
  <c r="F158" i="4"/>
  <c r="F145" i="4"/>
  <c r="F144" i="4"/>
  <c r="F150" i="4"/>
  <c r="F148" i="4"/>
  <c r="F147" i="4"/>
  <c r="F138" i="4"/>
  <c r="F137" i="4"/>
  <c r="F136" i="4"/>
  <c r="F133" i="4"/>
  <c r="F132" i="4"/>
  <c r="F131" i="4"/>
  <c r="F130" i="4"/>
  <c r="F129" i="4"/>
  <c r="F128" i="4"/>
  <c r="F127" i="4"/>
  <c r="F126" i="4"/>
  <c r="F123" i="4"/>
  <c r="F122" i="4"/>
  <c r="F120" i="4"/>
  <c r="F119" i="4"/>
  <c r="F118" i="4"/>
  <c r="F117" i="4"/>
  <c r="F116" i="4"/>
  <c r="F114" i="4"/>
  <c r="F113" i="4"/>
  <c r="F112" i="4"/>
  <c r="F111" i="4"/>
  <c r="F110" i="4"/>
  <c r="F109" i="4"/>
  <c r="F108" i="4"/>
  <c r="F107" i="4"/>
  <c r="F106" i="4"/>
  <c r="F105" i="4"/>
  <c r="F104" i="4"/>
  <c r="F103" i="4"/>
  <c r="F101" i="4"/>
  <c r="F100" i="4"/>
  <c r="F98" i="4"/>
  <c r="F97" i="4"/>
  <c r="F95" i="4"/>
  <c r="F94" i="4"/>
  <c r="F93" i="4"/>
  <c r="F92" i="4"/>
  <c r="F91" i="4"/>
  <c r="F90" i="4"/>
  <c r="F89" i="4"/>
  <c r="F87" i="4"/>
  <c r="F86" i="4"/>
  <c r="F85" i="4"/>
  <c r="F63" i="4"/>
  <c r="F62" i="4"/>
  <c r="F49" i="4"/>
  <c r="F48" i="4"/>
  <c r="F47" i="4"/>
  <c r="F46" i="4"/>
  <c r="F45" i="4"/>
  <c r="F44" i="4"/>
  <c r="F43" i="4"/>
  <c r="F42" i="4"/>
  <c r="F41" i="4"/>
  <c r="F40" i="4"/>
  <c r="F39" i="4"/>
  <c r="F35" i="4"/>
  <c r="F34" i="4"/>
  <c r="F33" i="4"/>
  <c r="F32" i="4"/>
  <c r="F31" i="4"/>
  <c r="F30" i="4"/>
  <c r="F28" i="4"/>
  <c r="F27" i="4"/>
  <c r="F26" i="4"/>
  <c r="F25" i="4"/>
  <c r="F24" i="4"/>
  <c r="F23" i="4"/>
  <c r="F20" i="4"/>
  <c r="F19" i="4"/>
  <c r="F18" i="4"/>
  <c r="F17" i="4"/>
  <c r="F16" i="4"/>
  <c r="F15" i="4"/>
  <c r="F14" i="4"/>
  <c r="F13" i="4"/>
  <c r="F12" i="4"/>
  <c r="F11" i="4"/>
  <c r="F10" i="4"/>
  <c r="F9" i="4"/>
  <c r="F7" i="4"/>
  <c r="F6" i="4"/>
  <c r="F77" i="4"/>
  <c r="F76" i="4"/>
  <c r="F75" i="4"/>
  <c r="F74" i="4"/>
  <c r="F70" i="4"/>
  <c r="F69" i="4"/>
  <c r="F71" i="4"/>
  <c r="F72" i="4"/>
  <c r="F73" i="4"/>
  <c r="F78" i="4"/>
  <c r="F79" i="4"/>
  <c r="F68" i="4"/>
  <c r="F21" i="4" l="1"/>
  <c r="F134" i="4"/>
  <c r="F64" i="4"/>
  <c r="F50" i="4"/>
  <c r="F176" i="4"/>
  <c r="F174" i="4"/>
  <c r="F159" i="4"/>
  <c r="F167" i="4"/>
  <c r="F154" i="4"/>
  <c r="F155" i="4"/>
  <c r="F156" i="4"/>
  <c r="F153" i="4"/>
  <c r="F151" i="4"/>
  <c r="F149" i="4"/>
  <c r="F80" i="4"/>
  <c r="F81" i="4" s="1"/>
  <c r="F29" i="4"/>
  <c r="F36" i="4" s="1"/>
  <c r="F37" i="4" l="1"/>
  <c r="F65" i="4"/>
  <c r="F66" i="4" s="1"/>
  <c r="F168" i="4"/>
  <c r="F181" i="4"/>
  <c r="F157" i="4"/>
  <c r="F173" i="4"/>
  <c r="F160" i="4" l="1"/>
  <c r="F205" i="4" s="1"/>
  <c r="F169" i="4"/>
  <c r="F206" i="4" l="1"/>
</calcChain>
</file>

<file path=xl/sharedStrings.xml><?xml version="1.0" encoding="utf-8"?>
<sst xmlns="http://schemas.openxmlformats.org/spreadsheetml/2006/main" count="420" uniqueCount="203">
  <si>
    <t>SN</t>
  </si>
  <si>
    <t>DESCRIPTION OF WORKS</t>
  </si>
  <si>
    <t>Unit</t>
  </si>
  <si>
    <t>Qty</t>
  </si>
  <si>
    <t>U.P(FRW)</t>
  </si>
  <si>
    <t>T.P(FRW)</t>
  </si>
  <si>
    <t>Improvement of water supplies at Remera Rukoma Hospital</t>
  </si>
  <si>
    <t xml:space="preserve">Installation and site closing at the end of works, including preparation of the site according to technical specifications; mobilization of the material and its transport on the site, installation of the site, storage, guarding, including the toilet of the personnel. Site preparation also includes, site clearance, removal of top soil, levelling or any shaping necessary to the installations of the site together with all the cut and fill necessary to this end and putting in place two metalic site billboards according to the client's instructions, and including all accruals. The estimated cost for this item is maintained all through to the completion of the works. </t>
  </si>
  <si>
    <t>ls</t>
  </si>
  <si>
    <t>Study review, drawings of the site plan, drawings of particular details, longitudinal profiles, hydraulic works to perform execution, including all accruals.</t>
  </si>
  <si>
    <t>Supply and installation of elevated GRP tank 100M3 including all fittings, iron tower at 5m height, C-channel, Flange, Angle steel, Rubber strip, Plugging, Support, Reber plate, Ladder, Screws, Liquid level gauge and all accruals</t>
  </si>
  <si>
    <t>CONSTRUCTION OF SECTION  VALVE BRANCHES CHAMBERS</t>
  </si>
  <si>
    <t>Terracing, digging, cutting, excavation, backfilling, overlay of surplus soil and land remediation, including all acruals</t>
  </si>
  <si>
    <t>m3</t>
  </si>
  <si>
    <t>Hardcore (stones pitching) of 20 cm with a filling of 1:10  cement sand mortar mix, saturated with water</t>
  </si>
  <si>
    <t>Blind concrete class C, thickness 5 cm</t>
  </si>
  <si>
    <t>Reinforced concrete for base slab and  roof slab ,class A</t>
  </si>
  <si>
    <t>Lateral walls in bricks masonry jointed with a mortar of  class D</t>
  </si>
  <si>
    <t>Coating of the internal side of wall of the inspection chamber with plaster of 300 kg/m3 ciment mixture</t>
  </si>
  <si>
    <t>m2</t>
  </si>
  <si>
    <t>Plaster on upper side of the slab with a rough mortar class B</t>
  </si>
  <si>
    <t>Supply and fix the damp proof course between  the roof slab, the wall and the beam of support</t>
  </si>
  <si>
    <t>Supply and fix of fiberglass A15 cover 600 mm x 600 mm</t>
  </si>
  <si>
    <t>item</t>
  </si>
  <si>
    <t>Supply and fix an  iron  ladder for interior access embedded in the wall, painted with 3 layers of rust preventive paint, the step=25cm</t>
  </si>
  <si>
    <t>Supply and installation of hydraulic equipment and Fittings for connection of  automatic valve chamber  (All valve of PN16) and all accruals.</t>
  </si>
  <si>
    <t>LS</t>
  </si>
  <si>
    <t>Connection of new networks to existing wash intra facility including all Hydraulic equipments and fittings including strainer and water meter.</t>
  </si>
  <si>
    <t>Ls</t>
  </si>
  <si>
    <t>S/total for the water supplies at Remera Rukoma Hospital</t>
  </si>
  <si>
    <t>WASH INTRA-FACILITY AT REMERA-RUKOMA HOSPITAL</t>
  </si>
  <si>
    <t>Installation and site closing at the end of works, including the transport of materials and equipment necessary to perform works, including all accruals</t>
  </si>
  <si>
    <t xml:space="preserve"> Study review, drawings of the site plan, drawings of particular details, longitudinal profiles, hydraulic works to perform execution, including all accruals.</t>
  </si>
  <si>
    <t>Partial Rehabilitation and replacement of all hydraulic equipment and Fittings for hand wash basins (ankle operated faucet water tap, angle valves, pipes, flexible hose including installation , testing &amp; commissioning and all accruals).</t>
  </si>
  <si>
    <t>Total Rehabilitation of hand wash basins (wash basins, ankle operated faucet water tap, angle valves, pipes, flexible hose including installation , testing &amp; commissioning and all accruals</t>
  </si>
  <si>
    <t>Supply and installation of new single hand wash basins including all hydraulic equipment and Fittings (hand wash basins, ankle operated faucet water tap, angle valves, pipes including installation ,testing &amp; commissioning and all accruals</t>
  </si>
  <si>
    <t>Supply and installation of new double hand wash basins including all hydraulic equipment and Fittings (hand wash basins, ankle operated faucet water tap, angle valves, pipes including installation ,testing &amp; commissioning and all accruals</t>
  </si>
  <si>
    <t xml:space="preserve">Supply and installation of all required PPR pipes (3/4") including all necessary fittings, excavation and backfilling, site restoration, pipe covers, and holder, and associated accessories. The scope includes installing new pipeline, extension and total rehabilitation of existing pipeline plumbing system where required. The work also includes testing &amp; commissioning and all accruals ensuring full functioning upon completion. </t>
  </si>
  <si>
    <t>lm</t>
  </si>
  <si>
    <t>Supply and installation of all required evacuation pipes PVC 63 PN6 to the nearby septic tank including all necessary fittings, excavation and backfilling, site restoration, installation ,testing &amp; commissioning and all accruals</t>
  </si>
  <si>
    <t xml:space="preserve">Minor rehabilitation of flushing toilets including connection to the piped network and replace all fittings.The work also includes testing &amp; commissioning and all accruals ensuring full functioning upon completion. </t>
  </si>
  <si>
    <t>pce</t>
  </si>
  <si>
    <t xml:space="preserve">Replacement of flushing toilets including connection to the piped network, replacement of the toilet set and all fittings. The work also includes testing &amp; commissioning and all accruals ensuring full functioning upon completion. </t>
  </si>
  <si>
    <t xml:space="preserve">Rehabilitation of urinals and pit latrines including rehabilitation of the slab, ventialtion pipes and any other work that might be required.The work also includes testing &amp; commissioning and all accruals ensuring full functioning upon completion. </t>
  </si>
  <si>
    <t>Extend, rehabilitate and improve water pipe connection to connect athe proposed handwashing basins near pit latrines. The work also includes testing &amp; commissioning and all accruals ensuring full functioning upon completion. .</t>
  </si>
  <si>
    <t xml:space="preserve">Rehabilitation, replace all plumbing fittings, and extention of piped network to ensure shower rooms at Remera-Rukoma Hospital are connected to a water supply network connection.The work also includes testing &amp; commissioning and all accruals ensuring full functioning upon completion. </t>
  </si>
  <si>
    <t>SUBTOTAL FOR WASH INTRAFACILITIES AT REMERA-RUKOMA H</t>
  </si>
  <si>
    <t> </t>
  </si>
  <si>
    <t>SUBTOTAL FOR REMERA-RUKOMA H</t>
  </si>
  <si>
    <t>Supply and installation of elevated plastic tank 10 m3 for clean water at Mirama and Musambira health center</t>
  </si>
  <si>
    <t>Ground preparation and excavation up to hardcore soil layor, deepth at least of 60Cm (depends on location)</t>
  </si>
  <si>
    <t>Concrete stands to mount on poles holding reservoir tank</t>
  </si>
  <si>
    <t xml:space="preserve"> m3 </t>
  </si>
  <si>
    <t>Stone masonry stand to lay on a storage tank</t>
  </si>
  <si>
    <t>Supply and installation of a 10 m3 plastic water reservoir</t>
  </si>
  <si>
    <t>Pc</t>
  </si>
  <si>
    <t>RHS 80x60x1.5mm thick diagonal support of tank structure coated with paints against erosion, fixed in mass concrete</t>
  </si>
  <si>
    <t>Lm</t>
  </si>
  <si>
    <t>RHS 80x40x1.5mm thick diagonal support of tank structure coated with paints against erosion, fixed in mass concrete</t>
  </si>
  <si>
    <t>RHS 40x40x1.5mm thick diagonal support of tank structure coated with paints against erosion, fixed in mass concrete</t>
  </si>
  <si>
    <t>RHS 30x30x1.5mm thick transversalaas tank base support coated with paints against erosion, fixed in mass concrete</t>
  </si>
  <si>
    <t>Supply and installation of metal steel sheet 1.5mm at the base of the tank including coating with paints against erosion and all accruals</t>
  </si>
  <si>
    <t>Supply and installation of hydraulic equipment including washout, float valves , pipes, bend, union,ball valves,niples, teflons,including installation , testing &amp; commissioning and all accruals</t>
  </si>
  <si>
    <t>Excavations of a 1m DIA 16 deep soak pit and filling inside stones,Construction of a 1m high/300mm thick stone masonry protection wall on the top part of the soakpit up to the ground level</t>
  </si>
  <si>
    <t>S/Total for the elevation tank at health care facilities</t>
  </si>
  <si>
    <t>Connection point at the existing network</t>
  </si>
  <si>
    <t>Lateral walls in stone masonry jointed with a mortar of  class D</t>
  </si>
  <si>
    <t>Supply and installation of hydraulic equipment and Fittings for connection of  automatic valve chamber  (All valve of PN16).</t>
  </si>
  <si>
    <t>S/total for the connection chamber</t>
  </si>
  <si>
    <t xml:space="preserve">GENERAL FOR TANKS at MIRAMA and MUSAMBIRA HC </t>
  </si>
  <si>
    <t xml:space="preserve">GENERAL FOR REMERA-RUKOMA HOSP&amp; MIRAMA and MUSAMBIRA HC </t>
  </si>
  <si>
    <t>WASH INTRA-FACILITY IN HEALTH CARE FACILITIES</t>
  </si>
  <si>
    <t>Total Rehabilitation of existing hand wash basins (wash basins, ankle operated faucet water tap, angle valves, pipes, flexible hose including installation , testing &amp; commissioning and all accruals</t>
  </si>
  <si>
    <t>Partial Rehabilitation of existing hand wash basins (wash basins, ankle operated faucet water tap, angle valves, pipes, flexible hose including installation , testing &amp; commissioning and all accruals</t>
  </si>
  <si>
    <t xml:space="preserve">Rehabilitation of flushing toilets including connection to the piped network and replace all fittings.The work also includes testing &amp; commissioning and all accruals ensuring full functioning upon completion. </t>
  </si>
  <si>
    <t xml:space="preserve">Rehabilitation and replace all plumbing fittings, and extention in the shower rooms. The work also includes testing &amp; commissioning and all accruals ensuring full functioning upon completion. </t>
  </si>
  <si>
    <t xml:space="preserve">Supply and installation of all required PPR pipes (3/4") including all necessary fittings, excavation and backfilling, site restoration, pipe covers, and holder, and associated accessories. The scope includes installing new pipeline, extension and total rehabilitation of existing pipeline plumbing system where required in the facility. The work also includes testing &amp; commissioning and all accruals ensuring full functioning upon completion. </t>
  </si>
  <si>
    <t>SUBTOTAL FOR WASH INTRA-FACILITY</t>
  </si>
  <si>
    <t>GENERAL TOTAL FOR WASH INTRA-FACILITY AT MUSAMBIRA HC, GATAGARA HC, CYARATSI HC, MWEYA HC, MUCUBIRA HC, GASHUBI HC, KAMONYI HC, KARAMA HC, KARANGAZI, MIMURI, NYAKIGANDO, KAGITUMBA, NYAGATARE HC, NYAGAHITA HC, MUHAMBO HC, NYANGE A, GASHONYI HC</t>
  </si>
  <si>
    <t>CONSTRUCTION OF  NEW HAND-WASHING FACILITY</t>
  </si>
  <si>
    <t>P.T(FRW)</t>
  </si>
  <si>
    <t>PRELIMINARY EARTHWORKS</t>
  </si>
  <si>
    <t>Site installations and dismissal/ transportation of equipments</t>
  </si>
  <si>
    <t xml:space="preserve">Site clearing ,earthworks cut, fill and evacuation or overlay of the surplus soils, including all accruals </t>
  </si>
  <si>
    <t>Stone masonry retaining wall with reinforced concrete column where necessary</t>
  </si>
  <si>
    <t>cum</t>
  </si>
  <si>
    <t>MASONRY AND ELEVATION</t>
  </si>
  <si>
    <r>
      <t>m</t>
    </r>
    <r>
      <rPr>
        <vertAlign val="superscript"/>
        <sz val="11"/>
        <color rgb="FF000000"/>
        <rFont val="Arial"/>
        <family val="2"/>
      </rPr>
      <t>3</t>
    </r>
  </si>
  <si>
    <t>Base Hardcore (stones pitching) of 30 cm with a filling of 1:10  cement sand mortar mix, saturated with water</t>
  </si>
  <si>
    <t>Floor finishing on the upper side of the hardcore base, and on side pavement  as pavemnet finishing with a rough mortar class B</t>
  </si>
  <si>
    <r>
      <t>m</t>
    </r>
    <r>
      <rPr>
        <vertAlign val="superscript"/>
        <sz val="11"/>
        <color rgb="FF000000"/>
        <rFont val="Arial"/>
        <family val="2"/>
      </rPr>
      <t>2</t>
    </r>
  </si>
  <si>
    <t>Side pavament Hardcore base of 15cm thickness</t>
  </si>
  <si>
    <t xml:space="preserve">Supply and fix the damp proof course between  the floor and the wall </t>
  </si>
  <si>
    <t>Walls in burnt blick masonry jointed with a mortar of  class D for the entire structure including the inspection manhole chamber</t>
  </si>
  <si>
    <t xml:space="preserve">Reinforced concrete Bassin base slab </t>
  </si>
  <si>
    <t>Supply and fix basins sink vassels( Lavabo) with all accessories+Flexible pipes to fix on basins sink at different levels</t>
  </si>
  <si>
    <t xml:space="preserve">Connection manhole (40x40cm mahole with its door trap/Trapillon in metallic cover for water meter and inspection </t>
  </si>
  <si>
    <t>Evacuation manhole (30x30cm mahole with its removable cover for evacuated used waters)</t>
  </si>
  <si>
    <t>TILES WORK</t>
  </si>
  <si>
    <t>Supply and fix tiles for Tile finishing on hand washing walls, Bassin base and basins sink vassels( Lavabo) with all accessories+Flexible pipes to fix on basins sink</t>
  </si>
  <si>
    <t>Binders for  tiles fixtures</t>
  </si>
  <si>
    <t>PLUMBING WORK</t>
  </si>
  <si>
    <t>Water connection (1") to the nearby water supply network</t>
  </si>
  <si>
    <t>Wasted water evacuation PVC pipe ND 63 PN 10</t>
  </si>
  <si>
    <t>Supply and installation of hydraulic equipment and Fittings including volumetric water meter with at least nominal flow rate of 1.5m3/h and max admissible pressure of 16 bar in conformity with European standards and ISO 4064 including all accruals</t>
  </si>
  <si>
    <t>Supply and installation of soap dispenser and holder including 20l liquid soap and all accruals</t>
  </si>
  <si>
    <t>pc</t>
  </si>
  <si>
    <t xml:space="preserve">Supply and installation of pedal faucet water tap with high quality in aluminum or chrome or gold   with at least nominal flow rate of 1.5m3/h and max admissible pressure of 16 bar (with its accessories and accruals) </t>
  </si>
  <si>
    <t xml:space="preserve">Supply and installation of ankle operated faucet water tap with high quality in aluminum or chrome or gold   with at least nominal flow rate of 1.5m3/h and max admissible pressure of 16 bar (with its accessories and accruals) </t>
  </si>
  <si>
    <t xml:space="preserve">Supply and installation of Galvanized water valve 3/4" with at least nominal flow rate of 1.5m3/h and max admissible pressure of 16 bar in conformity with European standards and ISO 4064 </t>
  </si>
  <si>
    <t xml:space="preserve">Supply and installation of  elbow 1" with at least nominal flow rate of 1.5m3/h and max admissible pressure of 16 bar in conformity with European standards and ISO 4064 </t>
  </si>
  <si>
    <t xml:space="preserve">Supply and installation of Tee reducer 1" to 1/2" with at least nominal flow rate of 1.5m3/h and max admissible pressure of 16 bar in conformity with European standards and ISO 4064 </t>
  </si>
  <si>
    <t xml:space="preserve">Supply and installation of  Unions, nipples and a adapter to galvanized hydrsulic fittings 1" and 3/4" with at least nominal flow rate of 1.5m3/h and max admissible pressure of 16 bar in conformity with European standards and ISO 4064 </t>
  </si>
  <si>
    <t xml:space="preserve">Supply and installation of angle valves (vannes d'equere) 1/2" </t>
  </si>
  <si>
    <t>Hydraulic equipments fixture( installation , testing &amp; commissioning/Plumber)</t>
  </si>
  <si>
    <t xml:space="preserve">SOAK WAY PIT WORKS </t>
  </si>
  <si>
    <t>Soakaway pit filled with clean stones</t>
  </si>
  <si>
    <t>Rip-rap( stone pitch to fill in the excavated pit ( Medium, Small &amp; River gravels)</t>
  </si>
  <si>
    <t>Masonry works in burnt  on upper part of the pit</t>
  </si>
  <si>
    <t xml:space="preserve">Cover of the soak away pit in a reinforced concrete (d=1.40 m), </t>
  </si>
  <si>
    <t>Supply and installation of top ventilation PVC 90 pipe of 2.5m height on the soakaway pit concrete cover</t>
  </si>
  <si>
    <t>WELDING AND INSTALLATION OF METALLIC BRANDING</t>
  </si>
  <si>
    <t xml:space="preserve">RHS 40x40x1.5mm thick to hang on a a metallic panel support </t>
  </si>
  <si>
    <t>Plain metallic panel (2.8x80cm) for branding paintings of 1.5mm thick (tole plane) to post for Hygiene behavior change messages</t>
  </si>
  <si>
    <t>STORAGE TANK</t>
  </si>
  <si>
    <t xml:space="preserve">Supply and installation of plastic tank, 2m3 </t>
  </si>
  <si>
    <t>Supply and installation of a 2 m3 plastic water reservoir at 3m of height</t>
  </si>
  <si>
    <t>RHS 80x40x1.5mm thick diagonal support of tank structure</t>
  </si>
  <si>
    <t>RHS 60x40x1.5mm thick diagonal support of tank structure</t>
  </si>
  <si>
    <t>RHS 40x40x1.5mm thick diagonal support of tank structure</t>
  </si>
  <si>
    <t xml:space="preserve">RHS 30x30x1.5mm thick transversalaas tank base support </t>
  </si>
  <si>
    <t>Supply and installation of hydraulic equipment including float valves , pipes, bend, union,ball valves,niples, teflons,including connection to the nearby water netwok, inhouse plumbing works, installation, testing &amp; commissioning and all accruals</t>
  </si>
  <si>
    <t>HWF AT Kabaya Bus station, Kabaya market, Musambira market, Gihara bus station, Kagitumba cross border market, Nyagatare craftmanship market, GITARAMA Market (Busanza),Ntyazo market, Nyanza Bus Station, Nyagatare District HQ, Mimuri market, Nyagatare market, Kagitumba market, Ndego market, Kabarondo market, BISHENYI Bus station</t>
  </si>
  <si>
    <t>Construction of VIP cubicle latrines at Kiyombe market in Nyagatare District</t>
  </si>
  <si>
    <t>Site installation and withdrawal (cleaning), counter verification and preparation of implementation documents ( 1site)</t>
  </si>
  <si>
    <t>Plot levering, excavation, and compacting Backfilled soil (murram) all around the site</t>
  </si>
  <si>
    <t>Pit excavation up to 3.9 deep including maintaining and  supporting sides and keeping free from  water, mud and fallen materials</t>
  </si>
  <si>
    <t>Hardcore (stones pitching) of 30 cm with voids full with cement and sand mortar mix of ratio 1 to 10 respectively, saturated with water.</t>
  </si>
  <si>
    <t>Blinding concrete with a mixing proportion of 200kg/m3</t>
  </si>
  <si>
    <t>Reinforced concrete for the floor slab ( thickness=25cm) with a mixing proportion of 350 kg/m3.</t>
  </si>
  <si>
    <t>Reinforced concrete for the rseptic tank walls (elevations). (dosage 350 kg/m3) inclusive Water proof seal of width 35cm</t>
  </si>
  <si>
    <t>RC Beam and columns on pit wall (20x25 cm)</t>
  </si>
  <si>
    <t>Internal pit wall plastering and cement finishing with hydrofuge</t>
  </si>
  <si>
    <t xml:space="preserve">Supply of portable unoxidable metallic ladder (alminium) with 6m length, 0.5m wide, steps at spaced at 25cm minimmum </t>
  </si>
  <si>
    <t xml:space="preserve">Main RC Cover slab: 25cm thick. Concrete Mix 1:1.5:1.5 </t>
  </si>
  <si>
    <t>Backfilling and compacting Backfilled soil (murram) around septic tank</t>
  </si>
  <si>
    <t>Load and car away from site, surplus soil</t>
  </si>
  <si>
    <t>Blinding concrete to receive stone masonry pit walls Size: 60Cm wide and 5cm thick, ; Mixing ratio: 1:1.5:1.5</t>
  </si>
  <si>
    <t>Construction of stone masonry foundations plinth walls. Size at the top 40 cm as thickness and 3.6m High using cement mortar mixture</t>
  </si>
  <si>
    <t>Leveling Cement screed on pit wall with 5cm</t>
  </si>
  <si>
    <t xml:space="preserve">Removable Cover slab: 250mm thick Reinforced Concrete Mix 1:1.5:1.5 </t>
  </si>
  <si>
    <t>Trenches Foundation excavation (70cm deep, unless specified differently and according to soil resistance) for fence and shower room</t>
  </si>
  <si>
    <t>Cement Blinding under foundation (5cm) for fence and shower room</t>
  </si>
  <si>
    <t>Floor finishing with with tiles</t>
  </si>
  <si>
    <t>Roffing</t>
  </si>
  <si>
    <t>ML</t>
  </si>
  <si>
    <t xml:space="preserve">Reinforced concrete for columns. Concrete Mix 1:1.5:1.5 </t>
  </si>
  <si>
    <t xml:space="preserve">Reinforced concrete ring beams. Concrete Mix 1:1.5:1.5 </t>
  </si>
  <si>
    <t>External  and internal walling using clay burnt bricks</t>
  </si>
  <si>
    <t>Supply and fix of Concrete vent blocks</t>
  </si>
  <si>
    <t>40x60x1.5mm steel sections for roof structure</t>
  </si>
  <si>
    <t>ml</t>
  </si>
  <si>
    <t>Roof covering using BG 28 Iron sheets with all accessories (Fixing materials, steel gutters and downspouts)</t>
  </si>
  <si>
    <t>Supply and fix a 20x20x1.5mm MS gutter</t>
  </si>
  <si>
    <t>Supply and fix a 20x1.5mm fascia board</t>
  </si>
  <si>
    <t>Supply and fix a 110mm DIA PN 10 PVC dorn pipes with all accessories up to PVC rain water tanks.</t>
  </si>
  <si>
    <t xml:space="preserve">Cement plaster in two coats mix 1:3 polished patterned waterproofing plasters to approval, 40mm thick on internal plinth walls </t>
  </si>
  <si>
    <t>Cement plaster in two coats mix 1:3 polished patterned plaster to approval, 30mm thick on internal walls</t>
  </si>
  <si>
    <t>Pointing of External walls using cement mortar of a mixng ration: 1-2</t>
  </si>
  <si>
    <t>Supply and fix 110mm DIA PN 6 vent pipes (4.5m high) with all accessories as per the design</t>
  </si>
  <si>
    <t>FF</t>
  </si>
  <si>
    <t>Supply and fix 110mm DIA PN 6 vent pipes (2.8m high) with all accessories as per the design</t>
  </si>
  <si>
    <t>Supply and fix a wall mounted 2mm thick-40mm DIA Steel toilet Grab bars handles for fisabled On both sides.</t>
  </si>
  <si>
    <t>Skirting</t>
  </si>
  <si>
    <t>mL</t>
  </si>
  <si>
    <t xml:space="preserve">Screed: 50mm thick Cement mortar Floor screading </t>
  </si>
  <si>
    <t>Wall finishing with with tiles up to lintel</t>
  </si>
  <si>
    <t>Supply and fix a smart and fresh SATO plastic toilet with a self-sealing trap door for shuting out fliers, other insects and odors.</t>
  </si>
  <si>
    <t>Plastic W.C Toilet (for people with disability)</t>
  </si>
  <si>
    <t>Plaster rendering using coatings mixing ratio on urinals area: 1-3</t>
  </si>
  <si>
    <t>Painting on guttes, roof trusses and purlines</t>
  </si>
  <si>
    <t xml:space="preserve">Emulsion paint to plastered surfaces on internal walls </t>
  </si>
  <si>
    <t>90x210 Cm plain metallic door with all accessories (3 hinges, Inside and outside door lockers, inside and outside paint in 2 coats; anti rusting for the 1st coating and oil paint for the second coat with the collor selected by the client)</t>
  </si>
  <si>
    <t>90x210 Cm glazed metallic window with all accessories; paint in 2 coats; anti rusting for the 1st coating and oil paint for the second coat with the collor selected by the client)</t>
  </si>
  <si>
    <t>RCC Concrete casting using class 25 concrete for the ground gutter for urinals</t>
  </si>
  <si>
    <t>Supply and lay a 90mm DIA PN 10 Perforated PVC pipes</t>
  </si>
  <si>
    <t>Supply and lay a 90mm DIA PN 10 PVC drainage pipe with all accessories up to the pit. (Excavation of a trensh, protection of the pipe using sand, laying the pipe with all accessories and soil backfilling)</t>
  </si>
  <si>
    <t>Supply and place a gully trap installed in a well covered 500x500x3mm manhole</t>
  </si>
  <si>
    <t>Pce</t>
  </si>
  <si>
    <t>Sifons de sol</t>
  </si>
  <si>
    <t xml:space="preserve">Top cover: 100 thick RCC Concrete using class 25 concrete </t>
  </si>
  <si>
    <t>Supply and fix a 3m high  300x300x2.5mm Fire exhaust with all accessories</t>
  </si>
  <si>
    <t>Preparation of the fire base using: well compacted ground, laying 150mm thick layer of agregates mixed with a good clay soil.</t>
  </si>
  <si>
    <t>External and internal finishes by plaster rendering all using fire resistant coatings</t>
  </si>
  <si>
    <t>Construction of Retaining wall, including pointing and 50mm diameter Pipes</t>
  </si>
  <si>
    <t>Construction of hand washing facilities in burnt brick masonry ended by RC concrete (Class25) in sink form with 2 taps, sifon, connected to the tank of constructed toilet, washwater drained to dedicated soak pit through pipes. Where there is existing water suppy, the tank should be connect inorder to facilitate the use of handwashing in dry season. (for both sides)</t>
  </si>
  <si>
    <t>ff</t>
  </si>
  <si>
    <t>Electrification of constructed VIP latrine including wiring, piping, fuses, swithes, socket lamps and all accrauls</t>
  </si>
  <si>
    <t xml:space="preserve">Supply and installation of plastic tank, 5m3 </t>
  </si>
  <si>
    <t>Supply and installation of a 5m3 plastic water reservoir at 3m of height</t>
  </si>
  <si>
    <t>SubTotal- VIP cubicle latrines and installation of rain water tanks</t>
  </si>
  <si>
    <t>General total all WASH facilities with tax exclusive</t>
  </si>
  <si>
    <t>WASH INTRA-FACILITY IN HEALTH CARE FACILITIES&amp; PUBLIC PLACES UNDER MVD-RESPONSE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</si>
</sst>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 &quot;* #,##0&quot; &quot;;&quot;-&quot;* #,##0&quot; &quot;;&quot; &quot;* &quot;-&quot;#&quot; &quot;;&quot; &quot;@&quot; &quot;"/>
    <numFmt numFmtId="165" formatCode="&quot; &quot;* #,##0&quot; &quot;;&quot; &quot;* &quot;(&quot;#,##0&quot;)&quot;;&quot; &quot;* &quot;-&quot;#&quot; &quot;;&quot; &quot;@&quot; &quot;"/>
    <numFmt numFmtId="166" formatCode="_(* #,##0_);_(* \(#,##0\);_(* &quot;-&quot;??_);_(@_)"/>
    <numFmt numFmtId="167" formatCode="&quot; &quot;* #,##0.00&quot; &quot;;&quot;-&quot;* #,##0.00&quot; &quot;;&quot; &quot;* &quot;-&quot;#&quot; &quot;;&quot; &quot;@&quot; &quot;"/>
    <numFmt numFmtId="168" formatCode="0.0"/>
    <numFmt numFmtId="169" formatCode="_(* #,##0.0_);_(* \(#,##0.0\);_(* &quot;-&quot;??_);_(@_)"/>
    <numFmt numFmtId="170" formatCode="_-* #,##0_-;\-* #,##0_-;_-* &quot;-&quot;??_-;_-@_-"/>
  </numFmts>
  <fonts count="17" x14ac:knownFonts="1">
    <font>
      <sz val="11"/>
      <color theme="1"/>
      <name val="Calibri"/>
      <family val="2"/>
      <scheme val="minor"/>
    </font>
    <font>
      <sz val="11"/>
      <color theme="1"/>
      <name val="Calibri"/>
      <family val="2"/>
      <scheme val="minor"/>
    </font>
    <font>
      <b/>
      <sz val="11"/>
      <color rgb="FF000000"/>
      <name val="Arial"/>
      <family val="2"/>
    </font>
    <font>
      <sz val="11"/>
      <color rgb="FF000000"/>
      <name val="Gill Sans MT"/>
      <family val="2"/>
    </font>
    <font>
      <sz val="11"/>
      <color rgb="FF000000"/>
      <name val="Arial"/>
      <family val="2"/>
    </font>
    <font>
      <sz val="11"/>
      <color rgb="FF000000"/>
      <name val="Aptos Narrow"/>
      <family val="2"/>
    </font>
    <font>
      <b/>
      <sz val="11"/>
      <name val="Gill Sans MT"/>
      <family val="2"/>
    </font>
    <font>
      <sz val="11"/>
      <name val="Gill Sans MT"/>
      <family val="2"/>
    </font>
    <font>
      <b/>
      <sz val="11"/>
      <name val="Arial"/>
      <family val="2"/>
    </font>
    <font>
      <sz val="11"/>
      <name val="Arial"/>
      <family val="2"/>
    </font>
    <font>
      <sz val="10"/>
      <name val="Gill Sans MT"/>
      <family val="2"/>
    </font>
    <font>
      <b/>
      <sz val="10"/>
      <name val="Gill Sans MT"/>
      <family val="2"/>
    </font>
    <font>
      <b/>
      <sz val="12"/>
      <color rgb="FF000000"/>
      <name val="Arial"/>
      <family val="2"/>
    </font>
    <font>
      <vertAlign val="superscript"/>
      <sz val="11"/>
      <color rgb="FF000000"/>
      <name val="Arial"/>
      <family val="2"/>
    </font>
    <font>
      <sz val="12"/>
      <color rgb="FF000000"/>
      <name val="Arial"/>
      <family val="2"/>
    </font>
    <font>
      <sz val="10"/>
      <color rgb="FF000000"/>
      <name val="Arial"/>
      <family val="2"/>
    </font>
    <font>
      <b/>
      <sz val="14"/>
      <name val="Gill Sans MT"/>
      <family val="2"/>
    </font>
  </fonts>
  <fills count="15">
    <fill>
      <patternFill patternType="none"/>
    </fill>
    <fill>
      <patternFill patternType="gray125"/>
    </fill>
    <fill>
      <patternFill patternType="solid">
        <fgColor rgb="FFB5E6A2"/>
        <bgColor rgb="FFB5E6A2"/>
      </patternFill>
    </fill>
    <fill>
      <patternFill patternType="solid">
        <fgColor theme="0"/>
        <bgColor rgb="FFFFFF00"/>
      </patternFill>
    </fill>
    <fill>
      <patternFill patternType="solid">
        <fgColor theme="0"/>
        <bgColor indexed="64"/>
      </patternFill>
    </fill>
    <fill>
      <patternFill patternType="solid">
        <fgColor theme="0"/>
        <bgColor rgb="FFC0504D"/>
      </patternFill>
    </fill>
    <fill>
      <patternFill patternType="solid">
        <fgColor theme="0"/>
        <bgColor rgb="FFFFFFFF"/>
      </patternFill>
    </fill>
    <fill>
      <patternFill patternType="solid">
        <fgColor theme="0"/>
        <bgColor rgb="FF95B3D7"/>
      </patternFill>
    </fill>
    <fill>
      <patternFill patternType="solid">
        <fgColor theme="0"/>
        <bgColor rgb="FFCCC0DA"/>
      </patternFill>
    </fill>
    <fill>
      <patternFill patternType="solid">
        <fgColor rgb="FF00B0F0"/>
        <bgColor rgb="FFB5E6A2"/>
      </patternFill>
    </fill>
    <fill>
      <patternFill patternType="solid">
        <fgColor rgb="FFFFC000"/>
        <bgColor indexed="64"/>
      </patternFill>
    </fill>
    <fill>
      <patternFill patternType="solid">
        <fgColor theme="0"/>
        <bgColor rgb="FFD9D9D9"/>
      </patternFill>
    </fill>
    <fill>
      <patternFill patternType="solid">
        <fgColor theme="0"/>
        <bgColor rgb="FFC5D9F1"/>
      </patternFill>
    </fill>
    <fill>
      <patternFill patternType="solid">
        <fgColor theme="0"/>
        <bgColor rgb="FFBFBFBF"/>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s>
  <cellStyleXfs count="4">
    <xf numFmtId="0" fontId="0" fillId="0" borderId="0"/>
    <xf numFmtId="43" fontId="1" fillId="0" borderId="0" applyFont="0" applyFill="0" applyBorder="0" applyAlignment="0" applyProtection="0"/>
    <xf numFmtId="167" fontId="5" fillId="0" borderId="0" applyFont="0" applyFill="0" applyBorder="0" applyAlignment="0" applyProtection="0"/>
    <xf numFmtId="0" fontId="5" fillId="0" borderId="0" applyNumberFormat="0" applyFont="0" applyBorder="0" applyProtection="0"/>
  </cellStyleXfs>
  <cellXfs count="214">
    <xf numFmtId="0" fontId="0" fillId="0" borderId="0" xfId="0"/>
    <xf numFmtId="43" fontId="2" fillId="5" borderId="1" xfId="1" applyFont="1" applyFill="1" applyBorder="1" applyAlignment="1" applyProtection="1">
      <alignment horizontal="left" vertical="top" wrapText="1"/>
    </xf>
    <xf numFmtId="43" fontId="2" fillId="5" borderId="1" xfId="1" applyFont="1" applyFill="1" applyBorder="1" applyAlignment="1" applyProtection="1">
      <alignment horizontal="left" vertical="top"/>
    </xf>
    <xf numFmtId="43" fontId="2" fillId="5" borderId="1" xfId="1" applyFont="1" applyFill="1" applyBorder="1" applyAlignment="1" applyProtection="1">
      <alignment horizontal="left" vertical="top"/>
      <protection locked="0"/>
    </xf>
    <xf numFmtId="3" fontId="4" fillId="4" borderId="1" xfId="0" applyNumberFormat="1" applyFont="1" applyFill="1" applyBorder="1" applyAlignment="1" applyProtection="1">
      <alignment horizontal="left" vertical="top" wrapText="1"/>
      <protection locked="0"/>
    </xf>
    <xf numFmtId="0" fontId="2" fillId="8" borderId="1" xfId="0" applyFont="1" applyFill="1" applyBorder="1" applyAlignment="1" applyProtection="1">
      <alignment horizontal="left" vertical="top" wrapText="1"/>
      <protection locked="0"/>
    </xf>
    <xf numFmtId="3" fontId="4" fillId="0" borderId="1" xfId="0" applyNumberFormat="1" applyFont="1" applyBorder="1" applyAlignment="1" applyProtection="1">
      <alignment horizontal="left" vertical="top"/>
      <protection locked="0"/>
    </xf>
    <xf numFmtId="3" fontId="4" fillId="4" borderId="1" xfId="0" applyNumberFormat="1" applyFont="1" applyFill="1" applyBorder="1" applyAlignment="1" applyProtection="1">
      <alignment horizontal="left" vertical="top"/>
      <protection locked="0"/>
    </xf>
    <xf numFmtId="165" fontId="4" fillId="4" borderId="1" xfId="1" applyNumberFormat="1" applyFont="1" applyFill="1" applyBorder="1" applyAlignment="1" applyProtection="1">
      <alignment horizontal="left" vertical="top"/>
      <protection locked="0"/>
    </xf>
    <xf numFmtId="165" fontId="4" fillId="3" borderId="1" xfId="1" applyNumberFormat="1" applyFont="1" applyFill="1" applyBorder="1" applyAlignment="1" applyProtection="1">
      <alignment horizontal="left" vertical="top"/>
      <protection locked="0"/>
    </xf>
    <xf numFmtId="165" fontId="4" fillId="4" borderId="1" xfId="1" applyNumberFormat="1" applyFont="1" applyFill="1" applyBorder="1" applyAlignment="1" applyProtection="1">
      <alignment horizontal="left" vertical="top" wrapText="1"/>
      <protection locked="0"/>
    </xf>
    <xf numFmtId="0" fontId="2" fillId="7" borderId="1" xfId="0" applyFont="1" applyFill="1" applyBorder="1" applyAlignment="1" applyProtection="1">
      <alignment horizontal="left" vertical="top" wrapText="1"/>
      <protection locked="0"/>
    </xf>
    <xf numFmtId="164" fontId="2" fillId="9" borderId="1" xfId="1" applyNumberFormat="1" applyFont="1" applyFill="1" applyBorder="1" applyAlignment="1" applyProtection="1">
      <alignment horizontal="left" vertical="top" wrapText="1"/>
    </xf>
    <xf numFmtId="164" fontId="2" fillId="9" borderId="1" xfId="1" applyNumberFormat="1" applyFont="1" applyFill="1" applyBorder="1" applyAlignment="1" applyProtection="1">
      <alignment horizontal="left" vertical="top"/>
    </xf>
    <xf numFmtId="164" fontId="2" fillId="9" borderId="1" xfId="1" applyNumberFormat="1" applyFont="1" applyFill="1" applyBorder="1" applyAlignment="1" applyProtection="1">
      <alignment horizontal="left" vertical="top"/>
      <protection locked="0"/>
    </xf>
    <xf numFmtId="165" fontId="8" fillId="0" borderId="1" xfId="2" applyNumberFormat="1" applyFont="1" applyFill="1" applyBorder="1" applyAlignment="1" applyProtection="1">
      <alignment horizontal="left" vertical="center" wrapText="1"/>
      <protection locked="0"/>
    </xf>
    <xf numFmtId="165" fontId="9" fillId="0" borderId="1" xfId="2" applyNumberFormat="1" applyFont="1" applyFill="1" applyBorder="1" applyAlignment="1" applyProtection="1">
      <alignment horizontal="left" vertical="center" wrapText="1"/>
      <protection locked="0"/>
    </xf>
    <xf numFmtId="168" fontId="2" fillId="3" borderId="1" xfId="1" applyNumberFormat="1" applyFont="1" applyFill="1" applyBorder="1" applyAlignment="1" applyProtection="1">
      <alignment horizontal="left" vertical="top"/>
    </xf>
    <xf numFmtId="168" fontId="4" fillId="0" borderId="1" xfId="1" applyNumberFormat="1" applyFont="1" applyBorder="1" applyAlignment="1" applyProtection="1">
      <alignment horizontal="left" vertical="top"/>
    </xf>
    <xf numFmtId="168" fontId="4" fillId="4" borderId="1" xfId="1" applyNumberFormat="1" applyFont="1" applyFill="1" applyBorder="1" applyAlignment="1" applyProtection="1">
      <alignment horizontal="left" vertical="top"/>
    </xf>
    <xf numFmtId="168" fontId="4" fillId="4" borderId="1" xfId="1" applyNumberFormat="1" applyFont="1" applyFill="1" applyBorder="1" applyAlignment="1" applyProtection="1">
      <alignment horizontal="left" vertical="top" wrapText="1"/>
    </xf>
    <xf numFmtId="168" fontId="2" fillId="5" borderId="1" xfId="1" applyNumberFormat="1" applyFont="1" applyFill="1" applyBorder="1" applyAlignment="1" applyProtection="1">
      <alignment horizontal="left" vertical="top"/>
    </xf>
    <xf numFmtId="168" fontId="2" fillId="7" borderId="1" xfId="1" applyNumberFormat="1" applyFont="1" applyFill="1" applyBorder="1" applyAlignment="1" applyProtection="1">
      <alignment horizontal="left" vertical="top" wrapText="1"/>
    </xf>
    <xf numFmtId="168" fontId="2" fillId="8" borderId="1" xfId="1" applyNumberFormat="1" applyFont="1" applyFill="1" applyBorder="1" applyAlignment="1" applyProtection="1">
      <alignment horizontal="left" vertical="top" wrapText="1"/>
    </xf>
    <xf numFmtId="168" fontId="2" fillId="9" borderId="1" xfId="1" applyNumberFormat="1" applyFont="1" applyFill="1" applyBorder="1" applyAlignment="1" applyProtection="1">
      <alignment horizontal="left" vertical="top"/>
    </xf>
    <xf numFmtId="168" fontId="4" fillId="3" borderId="1" xfId="1" applyNumberFormat="1" applyFont="1" applyFill="1" applyBorder="1" applyAlignment="1" applyProtection="1">
      <alignment horizontal="left" vertical="top"/>
    </xf>
    <xf numFmtId="168" fontId="2" fillId="10" borderId="1" xfId="1" applyNumberFormat="1" applyFont="1" applyFill="1" applyBorder="1" applyAlignment="1" applyProtection="1">
      <alignment horizontal="left" vertical="center"/>
    </xf>
    <xf numFmtId="43" fontId="2" fillId="3" borderId="1" xfId="1" applyFont="1" applyFill="1" applyBorder="1" applyAlignment="1" applyProtection="1">
      <alignment horizontal="right" vertical="top"/>
    </xf>
    <xf numFmtId="43" fontId="4" fillId="0" borderId="1" xfId="1" applyFont="1" applyBorder="1" applyAlignment="1" applyProtection="1">
      <alignment horizontal="right" vertical="top"/>
    </xf>
    <xf numFmtId="43" fontId="4" fillId="4" borderId="1" xfId="1" applyFont="1" applyFill="1" applyBorder="1" applyAlignment="1" applyProtection="1">
      <alignment horizontal="right" vertical="top"/>
    </xf>
    <xf numFmtId="165" fontId="4" fillId="4" borderId="1" xfId="1" applyNumberFormat="1" applyFont="1" applyFill="1" applyBorder="1" applyAlignment="1" applyProtection="1">
      <alignment horizontal="right" vertical="top" wrapText="1"/>
    </xf>
    <xf numFmtId="165" fontId="4" fillId="4" borderId="1" xfId="1" applyNumberFormat="1" applyFont="1" applyFill="1" applyBorder="1" applyAlignment="1" applyProtection="1">
      <alignment horizontal="right" vertical="top"/>
    </xf>
    <xf numFmtId="43" fontId="2" fillId="5" borderId="1" xfId="1" applyFont="1" applyFill="1" applyBorder="1" applyAlignment="1" applyProtection="1">
      <alignment horizontal="right" vertical="top"/>
    </xf>
    <xf numFmtId="43" fontId="4" fillId="4" borderId="1" xfId="1" applyFont="1" applyFill="1" applyBorder="1" applyAlignment="1" applyProtection="1">
      <alignment horizontal="right" vertical="top" wrapText="1"/>
    </xf>
    <xf numFmtId="164" fontId="2" fillId="9" borderId="1" xfId="1" applyNumberFormat="1" applyFont="1" applyFill="1" applyBorder="1" applyAlignment="1" applyProtection="1">
      <alignment horizontal="right" vertical="top"/>
    </xf>
    <xf numFmtId="165" fontId="4" fillId="3" borderId="1" xfId="1" applyNumberFormat="1" applyFont="1" applyFill="1" applyBorder="1" applyAlignment="1" applyProtection="1">
      <alignment horizontal="right" vertical="top"/>
    </xf>
    <xf numFmtId="164" fontId="11" fillId="0" borderId="4" xfId="1" applyNumberFormat="1" applyFont="1" applyFill="1" applyBorder="1" applyAlignment="1" applyProtection="1">
      <alignment wrapText="1"/>
    </xf>
    <xf numFmtId="164" fontId="11" fillId="0" borderId="4" xfId="1" applyNumberFormat="1" applyFont="1" applyFill="1" applyBorder="1" applyAlignment="1" applyProtection="1">
      <alignment horizontal="left" vertical="top" wrapText="1"/>
    </xf>
    <xf numFmtId="43" fontId="11" fillId="0" borderId="5" xfId="1" applyFont="1" applyFill="1" applyBorder="1" applyAlignment="1" applyProtection="1">
      <alignment vertical="top" wrapText="1"/>
    </xf>
    <xf numFmtId="3" fontId="7" fillId="0" borderId="7" xfId="3" applyNumberFormat="1" applyFont="1" applyBorder="1" applyAlignment="1" applyProtection="1">
      <alignment vertical="center"/>
      <protection locked="0"/>
    </xf>
    <xf numFmtId="3" fontId="7" fillId="0" borderId="12" xfId="3" applyNumberFormat="1" applyFont="1" applyBorder="1" applyAlignment="1" applyProtection="1">
      <alignment vertical="center"/>
      <protection locked="0"/>
    </xf>
    <xf numFmtId="3" fontId="7" fillId="0" borderId="8" xfId="3" applyNumberFormat="1" applyFont="1" applyBorder="1" applyAlignment="1" applyProtection="1">
      <alignment vertical="center"/>
      <protection locked="0"/>
    </xf>
    <xf numFmtId="3" fontId="7" fillId="0" borderId="1" xfId="3" applyNumberFormat="1" applyFont="1" applyBorder="1" applyAlignment="1" applyProtection="1">
      <alignment vertical="center"/>
      <protection locked="0"/>
    </xf>
    <xf numFmtId="166" fontId="11" fillId="0" borderId="6" xfId="1" applyNumberFormat="1" applyFont="1" applyFill="1" applyBorder="1" applyAlignment="1" applyProtection="1">
      <alignment horizontal="right" vertical="top" wrapText="1"/>
    </xf>
    <xf numFmtId="164" fontId="12" fillId="2" borderId="4" xfId="2" applyNumberFormat="1" applyFont="1" applyFill="1" applyBorder="1" applyAlignment="1" applyProtection="1">
      <alignment horizontal="left" vertical="top" wrapText="1"/>
    </xf>
    <xf numFmtId="164" fontId="12" fillId="2" borderId="4" xfId="2" applyNumberFormat="1" applyFont="1" applyFill="1" applyBorder="1" applyAlignment="1" applyProtection="1">
      <alignment horizontal="right" vertical="top" wrapText="1"/>
    </xf>
    <xf numFmtId="164" fontId="12" fillId="2" borderId="4" xfId="2" applyNumberFormat="1" applyFont="1" applyFill="1" applyBorder="1" applyAlignment="1" applyProtection="1">
      <alignment horizontal="right" vertical="top"/>
    </xf>
    <xf numFmtId="167" fontId="2" fillId="7" borderId="4" xfId="2" applyFont="1" applyFill="1" applyBorder="1" applyAlignment="1" applyProtection="1">
      <alignment horizontal="right" vertical="top" wrapText="1"/>
    </xf>
    <xf numFmtId="0" fontId="2" fillId="7" borderId="4" xfId="0" applyFont="1" applyFill="1" applyBorder="1" applyAlignment="1" applyProtection="1">
      <alignment horizontal="right" vertical="top" wrapText="1"/>
      <protection locked="0"/>
    </xf>
    <xf numFmtId="167" fontId="2" fillId="11" borderId="4" xfId="2" applyFont="1" applyFill="1" applyBorder="1" applyAlignment="1" applyProtection="1">
      <alignment horizontal="right" vertical="top" wrapText="1"/>
    </xf>
    <xf numFmtId="0" fontId="2" fillId="11" borderId="4" xfId="0" applyFont="1" applyFill="1" applyBorder="1" applyAlignment="1" applyProtection="1">
      <alignment horizontal="right" vertical="top" wrapText="1"/>
      <protection locked="0"/>
    </xf>
    <xf numFmtId="167" fontId="4" fillId="4" borderId="4" xfId="2" applyFont="1" applyFill="1" applyBorder="1" applyAlignment="1" applyProtection="1">
      <alignment horizontal="right" vertical="top" wrapText="1"/>
    </xf>
    <xf numFmtId="3" fontId="4" fillId="4" borderId="4" xfId="0" applyNumberFormat="1" applyFont="1" applyFill="1" applyBorder="1" applyAlignment="1" applyProtection="1">
      <alignment horizontal="right" vertical="top" wrapText="1"/>
      <protection locked="0"/>
    </xf>
    <xf numFmtId="3" fontId="2" fillId="11" borderId="4" xfId="0" applyNumberFormat="1" applyFont="1" applyFill="1" applyBorder="1" applyAlignment="1" applyProtection="1">
      <alignment horizontal="right" vertical="top" wrapText="1"/>
      <protection locked="0"/>
    </xf>
    <xf numFmtId="167" fontId="2" fillId="4" borderId="13" xfId="2" applyFont="1" applyFill="1" applyBorder="1" applyAlignment="1" applyProtection="1">
      <alignment horizontal="right" vertical="top" wrapText="1"/>
    </xf>
    <xf numFmtId="0" fontId="2" fillId="4" borderId="13" xfId="0" applyFont="1" applyFill="1" applyBorder="1" applyAlignment="1" applyProtection="1">
      <alignment horizontal="right" vertical="top" wrapText="1"/>
      <protection locked="0"/>
    </xf>
    <xf numFmtId="167" fontId="2" fillId="12" borderId="4" xfId="2" applyFont="1" applyFill="1" applyBorder="1" applyAlignment="1" applyProtection="1">
      <alignment horizontal="right" vertical="top" wrapText="1"/>
    </xf>
    <xf numFmtId="0" fontId="2" fillId="12" borderId="4" xfId="0" applyFont="1" applyFill="1" applyBorder="1" applyAlignment="1" applyProtection="1">
      <alignment horizontal="right" vertical="top" wrapText="1"/>
      <protection locked="0"/>
    </xf>
    <xf numFmtId="167" fontId="2" fillId="13" borderId="4" xfId="2" applyFont="1" applyFill="1" applyBorder="1" applyAlignment="1" applyProtection="1">
      <alignment horizontal="right" vertical="top" wrapText="1"/>
    </xf>
    <xf numFmtId="0" fontId="2" fillId="13" borderId="4" xfId="0" applyFont="1" applyFill="1" applyBorder="1" applyAlignment="1" applyProtection="1">
      <alignment horizontal="right" vertical="top" wrapText="1"/>
      <protection locked="0"/>
    </xf>
    <xf numFmtId="167" fontId="2" fillId="4" borderId="7" xfId="2" applyFont="1" applyFill="1" applyBorder="1" applyAlignment="1" applyProtection="1">
      <alignment horizontal="right" vertical="top"/>
    </xf>
    <xf numFmtId="0" fontId="2" fillId="4" borderId="7" xfId="0" applyFont="1" applyFill="1" applyBorder="1" applyAlignment="1" applyProtection="1">
      <alignment horizontal="right" vertical="top"/>
      <protection locked="0"/>
    </xf>
    <xf numFmtId="167" fontId="4" fillId="4" borderId="7" xfId="2" applyFont="1" applyFill="1" applyBorder="1" applyAlignment="1" applyProtection="1">
      <alignment horizontal="right" vertical="top"/>
    </xf>
    <xf numFmtId="165" fontId="4" fillId="4" borderId="7" xfId="2" applyNumberFormat="1" applyFont="1" applyFill="1" applyBorder="1" applyAlignment="1" applyProtection="1">
      <alignment horizontal="right" vertical="top" wrapText="1"/>
      <protection locked="0"/>
    </xf>
    <xf numFmtId="167" fontId="4" fillId="4" borderId="12" xfId="2" applyFont="1" applyFill="1" applyBorder="1" applyAlignment="1" applyProtection="1">
      <alignment horizontal="right" vertical="top"/>
    </xf>
    <xf numFmtId="165" fontId="4" fillId="4" borderId="12" xfId="2" applyNumberFormat="1" applyFont="1" applyFill="1" applyBorder="1" applyAlignment="1" applyProtection="1">
      <alignment horizontal="right" vertical="top" wrapText="1"/>
      <protection locked="0"/>
    </xf>
    <xf numFmtId="167" fontId="2" fillId="8" borderId="1" xfId="2" applyFont="1" applyFill="1" applyBorder="1" applyAlignment="1" applyProtection="1">
      <alignment horizontal="right" vertical="top" wrapText="1"/>
    </xf>
    <xf numFmtId="0" fontId="2" fillId="8" borderId="1" xfId="0" applyFont="1" applyFill="1" applyBorder="1" applyAlignment="1" applyProtection="1">
      <alignment horizontal="right" vertical="top" wrapText="1"/>
      <protection locked="0"/>
    </xf>
    <xf numFmtId="167" fontId="4" fillId="4" borderId="9" xfId="2" applyFont="1" applyFill="1" applyBorder="1" applyAlignment="1" applyProtection="1">
      <alignment horizontal="right" vertical="top" wrapText="1"/>
    </xf>
    <xf numFmtId="3" fontId="4" fillId="4" borderId="9" xfId="0" applyNumberFormat="1" applyFont="1" applyFill="1" applyBorder="1" applyAlignment="1" applyProtection="1">
      <alignment horizontal="right" vertical="top" wrapText="1"/>
      <protection locked="0"/>
    </xf>
    <xf numFmtId="167" fontId="4" fillId="4" borderId="5" xfId="2" applyFont="1" applyFill="1" applyBorder="1" applyAlignment="1" applyProtection="1">
      <alignment horizontal="right" vertical="top"/>
    </xf>
    <xf numFmtId="165" fontId="4" fillId="4" borderId="5" xfId="2" applyNumberFormat="1" applyFont="1" applyFill="1" applyBorder="1" applyAlignment="1" applyProtection="1">
      <alignment horizontal="right" vertical="top" wrapText="1"/>
      <protection locked="0"/>
    </xf>
    <xf numFmtId="1" fontId="11" fillId="0" borderId="4" xfId="1" applyNumberFormat="1" applyFont="1" applyFill="1" applyBorder="1" applyAlignment="1" applyProtection="1">
      <alignment wrapText="1"/>
    </xf>
    <xf numFmtId="1" fontId="2" fillId="5" borderId="1" xfId="1" applyNumberFormat="1" applyFont="1" applyFill="1" applyBorder="1" applyAlignment="1" applyProtection="1">
      <alignment horizontal="left" vertical="top" wrapText="1"/>
    </xf>
    <xf numFmtId="1" fontId="2" fillId="9" borderId="1" xfId="1" applyNumberFormat="1" applyFont="1" applyFill="1" applyBorder="1" applyAlignment="1" applyProtection="1">
      <alignment horizontal="left" vertical="top" wrapText="1"/>
    </xf>
    <xf numFmtId="1" fontId="12" fillId="2" borderId="4" xfId="2" applyNumberFormat="1" applyFont="1" applyFill="1" applyBorder="1" applyAlignment="1" applyProtection="1">
      <alignment horizontal="left" vertical="top" wrapText="1"/>
    </xf>
    <xf numFmtId="164" fontId="11" fillId="0" borderId="4" xfId="1" applyNumberFormat="1" applyFont="1" applyFill="1" applyBorder="1" applyAlignment="1" applyProtection="1">
      <alignment vertical="top" wrapText="1"/>
      <protection locked="0"/>
    </xf>
    <xf numFmtId="0" fontId="2" fillId="3" borderId="1" xfId="0" applyFont="1" applyFill="1" applyBorder="1" applyAlignment="1" applyProtection="1">
      <alignment horizontal="left" vertical="top"/>
      <protection locked="0"/>
    </xf>
    <xf numFmtId="0" fontId="2" fillId="10" borderId="1" xfId="0" applyFont="1" applyFill="1" applyBorder="1" applyAlignment="1" applyProtection="1">
      <alignment horizontal="left" vertical="center" wrapText="1"/>
      <protection locked="0"/>
    </xf>
    <xf numFmtId="0" fontId="2" fillId="10" borderId="1" xfId="0" applyFont="1" applyFill="1" applyBorder="1" applyAlignment="1" applyProtection="1">
      <alignment horizontal="left" vertical="center"/>
      <protection locked="0"/>
    </xf>
    <xf numFmtId="0" fontId="7" fillId="0" borderId="4" xfId="0" applyFont="1" applyBorder="1" applyAlignment="1" applyProtection="1">
      <alignment wrapText="1"/>
      <protection locked="0"/>
    </xf>
    <xf numFmtId="0" fontId="7" fillId="0" borderId="1" xfId="0" applyFont="1" applyBorder="1" applyProtection="1">
      <protection locked="0"/>
    </xf>
    <xf numFmtId="164" fontId="12" fillId="2" borderId="4" xfId="2" applyNumberFormat="1" applyFont="1" applyFill="1" applyBorder="1" applyAlignment="1" applyProtection="1">
      <alignment horizontal="right" vertical="top" wrapText="1"/>
      <protection locked="0"/>
    </xf>
    <xf numFmtId="0" fontId="3" fillId="6" borderId="1" xfId="3" applyFont="1" applyFill="1" applyBorder="1" applyAlignment="1" applyProtection="1">
      <alignment wrapText="1"/>
      <protection locked="0"/>
    </xf>
    <xf numFmtId="0" fontId="6" fillId="0" borderId="1" xfId="0" applyFont="1" applyBorder="1" applyProtection="1">
      <protection locked="0"/>
    </xf>
    <xf numFmtId="0" fontId="2" fillId="3" borderId="1" xfId="0" applyFont="1" applyFill="1" applyBorder="1" applyAlignment="1" applyProtection="1">
      <alignment horizontal="left" vertical="top"/>
    </xf>
    <xf numFmtId="0" fontId="2" fillId="7"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2" fillId="10" borderId="1" xfId="0" applyFont="1" applyFill="1" applyBorder="1" applyAlignment="1" applyProtection="1">
      <alignment horizontal="left" vertical="center" wrapText="1"/>
    </xf>
    <xf numFmtId="0" fontId="2" fillId="10" borderId="1" xfId="0" applyFont="1" applyFill="1" applyBorder="1" applyAlignment="1" applyProtection="1">
      <alignment horizontal="left" vertical="center"/>
    </xf>
    <xf numFmtId="0" fontId="7" fillId="0" borderId="4" xfId="0" applyFont="1" applyBorder="1" applyAlignment="1" applyProtection="1">
      <alignment wrapText="1"/>
    </xf>
    <xf numFmtId="0" fontId="7" fillId="0" borderId="1" xfId="0" applyFont="1" applyBorder="1" applyProtection="1"/>
    <xf numFmtId="0" fontId="2" fillId="7" borderId="4" xfId="0" applyFont="1" applyFill="1" applyBorder="1" applyAlignment="1" applyProtection="1">
      <alignment horizontal="right" vertical="top" wrapText="1"/>
    </xf>
    <xf numFmtId="0" fontId="2" fillId="11" borderId="4" xfId="0" applyFont="1" applyFill="1" applyBorder="1" applyAlignment="1" applyProtection="1">
      <alignment horizontal="right" vertical="top" wrapText="1"/>
    </xf>
    <xf numFmtId="3" fontId="4" fillId="4" borderId="4" xfId="0" applyNumberFormat="1" applyFont="1" applyFill="1" applyBorder="1" applyAlignment="1" applyProtection="1">
      <alignment horizontal="right" vertical="top" wrapText="1"/>
    </xf>
    <xf numFmtId="0" fontId="2" fillId="4" borderId="13" xfId="0" applyFont="1" applyFill="1" applyBorder="1" applyAlignment="1" applyProtection="1">
      <alignment horizontal="right" vertical="top" wrapText="1"/>
    </xf>
    <xf numFmtId="0" fontId="2" fillId="12" borderId="4" xfId="0" applyFont="1" applyFill="1" applyBorder="1" applyAlignment="1" applyProtection="1">
      <alignment horizontal="right" vertical="top" wrapText="1"/>
    </xf>
    <xf numFmtId="0" fontId="2" fillId="13" borderId="4" xfId="0" applyFont="1" applyFill="1" applyBorder="1" applyAlignment="1" applyProtection="1">
      <alignment horizontal="right" vertical="top" wrapText="1"/>
    </xf>
    <xf numFmtId="0" fontId="2" fillId="4" borderId="7" xfId="0" applyFont="1" applyFill="1" applyBorder="1" applyAlignment="1" applyProtection="1">
      <alignment horizontal="right" vertical="top"/>
    </xf>
    <xf numFmtId="165" fontId="4" fillId="4" borderId="7" xfId="2" applyNumberFormat="1" applyFont="1" applyFill="1" applyBorder="1" applyAlignment="1" applyProtection="1">
      <alignment horizontal="right" vertical="top" wrapText="1"/>
    </xf>
    <xf numFmtId="0" fontId="3" fillId="6" borderId="1" xfId="3" applyFont="1" applyFill="1" applyBorder="1" applyAlignment="1" applyProtection="1">
      <alignment wrapText="1"/>
    </xf>
    <xf numFmtId="3" fontId="4" fillId="4" borderId="9" xfId="0" applyNumberFormat="1" applyFont="1" applyFill="1" applyBorder="1" applyAlignment="1" applyProtection="1">
      <alignment horizontal="right" vertical="top" wrapText="1"/>
    </xf>
    <xf numFmtId="0" fontId="2" fillId="8" borderId="1" xfId="0" applyFont="1" applyFill="1" applyBorder="1" applyAlignment="1" applyProtection="1">
      <alignment horizontal="right" vertical="top" wrapText="1"/>
    </xf>
    <xf numFmtId="0" fontId="6" fillId="0" borderId="1" xfId="0" applyFont="1" applyBorder="1" applyProtection="1"/>
    <xf numFmtId="1" fontId="16" fillId="0" borderId="2" xfId="0" applyNumberFormat="1" applyFont="1" applyBorder="1" applyAlignment="1" applyProtection="1">
      <alignment horizontal="center" vertical="center" wrapText="1"/>
    </xf>
    <xf numFmtId="0" fontId="7" fillId="0" borderId="0" xfId="0" applyFont="1" applyProtection="1"/>
    <xf numFmtId="1" fontId="16" fillId="0" borderId="3" xfId="0" applyNumberFormat="1" applyFont="1" applyBorder="1" applyAlignment="1" applyProtection="1">
      <alignment horizontal="center" vertical="center" wrapText="1"/>
    </xf>
    <xf numFmtId="0" fontId="10" fillId="0" borderId="0" xfId="0" applyFont="1" applyProtection="1"/>
    <xf numFmtId="1" fontId="2" fillId="5" borderId="1" xfId="0" applyNumberFormat="1" applyFont="1" applyFill="1" applyBorder="1" applyAlignment="1" applyProtection="1">
      <alignment horizontal="left" vertical="top" wrapText="1"/>
    </xf>
    <xf numFmtId="0" fontId="2" fillId="5" borderId="1" xfId="0" applyFont="1" applyFill="1" applyBorder="1" applyAlignment="1" applyProtection="1">
      <alignment horizontal="left" vertical="top" wrapText="1"/>
    </xf>
    <xf numFmtId="0" fontId="7" fillId="0" borderId="0" xfId="0" applyFont="1" applyAlignment="1" applyProtection="1">
      <alignment horizontal="left"/>
    </xf>
    <xf numFmtId="1" fontId="4" fillId="0" borderId="1" xfId="0" applyNumberFormat="1"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1" xfId="0" applyFont="1" applyBorder="1" applyAlignment="1" applyProtection="1">
      <alignment horizontal="left" vertical="top"/>
    </xf>
    <xf numFmtId="1" fontId="4" fillId="4" borderId="1" xfId="0" applyNumberFormat="1" applyFont="1" applyFill="1" applyBorder="1" applyAlignment="1" applyProtection="1">
      <alignment horizontal="left" vertical="top" wrapText="1"/>
    </xf>
    <xf numFmtId="0" fontId="4" fillId="4" borderId="1" xfId="0" applyFont="1" applyFill="1" applyBorder="1" applyAlignment="1" applyProtection="1">
      <alignment horizontal="left" vertical="top" wrapText="1"/>
    </xf>
    <xf numFmtId="0" fontId="4" fillId="4" borderId="1" xfId="0" applyFont="1" applyFill="1" applyBorder="1" applyAlignment="1" applyProtection="1">
      <alignment horizontal="left" vertical="top"/>
    </xf>
    <xf numFmtId="0" fontId="6" fillId="0" borderId="0" xfId="0" applyFont="1" applyAlignment="1" applyProtection="1">
      <alignment horizontal="left"/>
    </xf>
    <xf numFmtId="49" fontId="4" fillId="4" borderId="1" xfId="0" applyNumberFormat="1" applyFont="1" applyFill="1" applyBorder="1" applyAlignment="1" applyProtection="1">
      <alignment horizontal="left" vertical="top" wrapText="1"/>
    </xf>
    <xf numFmtId="49" fontId="4" fillId="4" borderId="1" xfId="0" applyNumberFormat="1" applyFont="1" applyFill="1" applyBorder="1" applyAlignment="1" applyProtection="1">
      <alignment horizontal="left" vertical="top"/>
    </xf>
    <xf numFmtId="1" fontId="2" fillId="4" borderId="1" xfId="0" applyNumberFormat="1" applyFont="1" applyFill="1" applyBorder="1" applyAlignment="1" applyProtection="1">
      <alignment horizontal="left" vertical="top" wrapText="1"/>
    </xf>
    <xf numFmtId="49" fontId="2" fillId="4" borderId="1" xfId="0" applyNumberFormat="1" applyFont="1" applyFill="1" applyBorder="1" applyAlignment="1" applyProtection="1">
      <alignment horizontal="left" vertical="top" wrapText="1"/>
    </xf>
    <xf numFmtId="0" fontId="3" fillId="0" borderId="0" xfId="0" applyFont="1" applyAlignment="1" applyProtection="1">
      <alignment horizontal="left"/>
    </xf>
    <xf numFmtId="1" fontId="2" fillId="7" borderId="1" xfId="0" applyNumberFormat="1" applyFont="1" applyFill="1" applyBorder="1" applyAlignment="1" applyProtection="1">
      <alignment horizontal="left" vertical="top" wrapText="1"/>
    </xf>
    <xf numFmtId="0" fontId="2" fillId="7" borderId="1" xfId="0" applyFont="1" applyFill="1" applyBorder="1" applyAlignment="1" applyProtection="1">
      <alignment horizontal="right" vertical="top" wrapText="1"/>
    </xf>
    <xf numFmtId="3" fontId="4" fillId="4" borderId="1" xfId="0" applyNumberFormat="1" applyFont="1" applyFill="1" applyBorder="1" applyAlignment="1" applyProtection="1">
      <alignment horizontal="right" vertical="top" wrapText="1"/>
    </xf>
    <xf numFmtId="165" fontId="4" fillId="4" borderId="1" xfId="0" applyNumberFormat="1" applyFont="1" applyFill="1" applyBorder="1" applyAlignment="1" applyProtection="1">
      <alignment horizontal="right" vertical="top" wrapText="1"/>
    </xf>
    <xf numFmtId="0" fontId="0" fillId="0" borderId="0" xfId="0" applyAlignment="1" applyProtection="1">
      <alignment horizontal="left"/>
    </xf>
    <xf numFmtId="1" fontId="2" fillId="8" borderId="1" xfId="0" applyNumberFormat="1" applyFont="1" applyFill="1" applyBorder="1" applyAlignment="1" applyProtection="1">
      <alignment horizontal="left" vertical="top" wrapText="1"/>
    </xf>
    <xf numFmtId="3" fontId="2" fillId="8" borderId="1" xfId="0" applyNumberFormat="1" applyFont="1" applyFill="1" applyBorder="1" applyAlignment="1" applyProtection="1">
      <alignment horizontal="right" vertical="top" wrapText="1"/>
    </xf>
    <xf numFmtId="1" fontId="8" fillId="0" borderId="1" xfId="0" applyNumberFormat="1" applyFont="1" applyBorder="1" applyAlignment="1" applyProtection="1">
      <alignment horizontal="left" wrapText="1"/>
    </xf>
    <xf numFmtId="49" fontId="8" fillId="0" borderId="1" xfId="0" applyNumberFormat="1" applyFont="1" applyBorder="1" applyAlignment="1" applyProtection="1">
      <alignment horizontal="left" wrapText="1"/>
    </xf>
    <xf numFmtId="49" fontId="8" fillId="0" borderId="1" xfId="0" applyNumberFormat="1" applyFont="1" applyBorder="1" applyAlignment="1" applyProtection="1">
      <alignment horizontal="left" vertical="center"/>
    </xf>
    <xf numFmtId="168" fontId="8" fillId="0" borderId="1" xfId="0" applyNumberFormat="1" applyFont="1" applyBorder="1" applyAlignment="1" applyProtection="1">
      <alignment horizontal="left" vertical="center"/>
    </xf>
    <xf numFmtId="165" fontId="8" fillId="0" borderId="1" xfId="0" applyNumberFormat="1" applyFont="1" applyBorder="1" applyAlignment="1" applyProtection="1">
      <alignment horizontal="right" vertical="center" wrapText="1"/>
    </xf>
    <xf numFmtId="1" fontId="9" fillId="0" borderId="1" xfId="0" applyNumberFormat="1" applyFont="1" applyBorder="1" applyAlignment="1" applyProtection="1">
      <alignment horizontal="left" wrapText="1"/>
    </xf>
    <xf numFmtId="49" fontId="9" fillId="0" borderId="1" xfId="0" applyNumberFormat="1" applyFont="1" applyBorder="1" applyAlignment="1" applyProtection="1">
      <alignment horizontal="left" wrapText="1"/>
    </xf>
    <xf numFmtId="49" fontId="9" fillId="0" borderId="1" xfId="0" applyNumberFormat="1" applyFont="1" applyBorder="1" applyAlignment="1" applyProtection="1">
      <alignment horizontal="left" vertical="center"/>
    </xf>
    <xf numFmtId="168" fontId="9" fillId="0" borderId="1" xfId="0" applyNumberFormat="1" applyFont="1" applyBorder="1" applyAlignment="1" applyProtection="1">
      <alignment horizontal="left" vertical="center"/>
    </xf>
    <xf numFmtId="165" fontId="9" fillId="0" borderId="1" xfId="0" applyNumberFormat="1" applyFont="1" applyBorder="1" applyAlignment="1" applyProtection="1">
      <alignment horizontal="right" vertical="center" wrapText="1"/>
    </xf>
    <xf numFmtId="1" fontId="2" fillId="3" borderId="1" xfId="0" applyNumberFormat="1" applyFont="1" applyFill="1" applyBorder="1" applyAlignment="1" applyProtection="1">
      <alignment horizontal="left" vertical="top" wrapText="1"/>
    </xf>
    <xf numFmtId="49" fontId="2" fillId="3" borderId="1" xfId="0" applyNumberFormat="1" applyFont="1" applyFill="1" applyBorder="1" applyAlignment="1" applyProtection="1">
      <alignment horizontal="left" vertical="top" wrapText="1"/>
    </xf>
    <xf numFmtId="49" fontId="4" fillId="3" borderId="1" xfId="0" applyNumberFormat="1" applyFont="1" applyFill="1" applyBorder="1" applyAlignment="1" applyProtection="1">
      <alignment horizontal="left" vertical="top"/>
    </xf>
    <xf numFmtId="1" fontId="2" fillId="10" borderId="1" xfId="0" applyNumberFormat="1" applyFont="1" applyFill="1" applyBorder="1" applyAlignment="1" applyProtection="1">
      <alignment horizontal="left" vertical="center" wrapText="1"/>
    </xf>
    <xf numFmtId="166" fontId="2" fillId="10" borderId="1" xfId="1" applyNumberFormat="1" applyFont="1" applyFill="1" applyBorder="1" applyAlignment="1" applyProtection="1">
      <alignment horizontal="left" vertical="center" wrapText="1"/>
    </xf>
    <xf numFmtId="166" fontId="2" fillId="10" borderId="1" xfId="1" applyNumberFormat="1" applyFont="1" applyFill="1" applyBorder="1" applyAlignment="1" applyProtection="1">
      <alignment horizontal="right" vertical="center"/>
    </xf>
    <xf numFmtId="1" fontId="6" fillId="0" borderId="4" xfId="0" applyNumberFormat="1" applyFont="1" applyBorder="1" applyAlignment="1" applyProtection="1">
      <alignment wrapText="1"/>
    </xf>
    <xf numFmtId="0" fontId="6" fillId="0" borderId="4" xfId="0" applyFont="1" applyBorder="1" applyAlignment="1" applyProtection="1">
      <alignment wrapText="1"/>
    </xf>
    <xf numFmtId="0" fontId="6" fillId="0" borderId="9" xfId="0" applyFont="1" applyBorder="1" applyAlignment="1" applyProtection="1">
      <alignment horizontal="left" vertical="center" wrapText="1"/>
    </xf>
    <xf numFmtId="169" fontId="7" fillId="0" borderId="8" xfId="0" applyNumberFormat="1" applyFont="1" applyBorder="1" applyAlignment="1" applyProtection="1">
      <alignment vertical="center"/>
    </xf>
    <xf numFmtId="166" fontId="7" fillId="0" borderId="8" xfId="1" applyNumberFormat="1" applyFont="1" applyFill="1" applyBorder="1" applyAlignment="1" applyProtection="1">
      <alignment vertical="center"/>
    </xf>
    <xf numFmtId="1" fontId="7" fillId="0" borderId="1" xfId="0" applyNumberFormat="1" applyFont="1" applyBorder="1" applyAlignment="1" applyProtection="1">
      <alignment wrapText="1"/>
    </xf>
    <xf numFmtId="0" fontId="7" fillId="0" borderId="1" xfId="0" applyFont="1" applyBorder="1" applyAlignment="1" applyProtection="1">
      <alignment wrapText="1"/>
    </xf>
    <xf numFmtId="0" fontId="7" fillId="0" borderId="1" xfId="0" applyFont="1" applyBorder="1" applyAlignment="1" applyProtection="1">
      <alignment horizontal="left" vertical="center" wrapText="1"/>
    </xf>
    <xf numFmtId="169" fontId="7" fillId="0" borderId="1" xfId="0" applyNumberFormat="1" applyFont="1" applyBorder="1" applyAlignment="1" applyProtection="1">
      <alignment vertical="center"/>
    </xf>
    <xf numFmtId="166" fontId="7" fillId="0" borderId="1" xfId="1" applyNumberFormat="1" applyFont="1" applyFill="1" applyBorder="1" applyAlignment="1" applyProtection="1">
      <alignment vertical="center"/>
    </xf>
    <xf numFmtId="1" fontId="7" fillId="0" borderId="4" xfId="0" applyNumberFormat="1" applyFont="1" applyBorder="1" applyAlignment="1" applyProtection="1">
      <alignment wrapText="1"/>
    </xf>
    <xf numFmtId="0" fontId="7" fillId="0" borderId="4" xfId="0" applyFont="1" applyBorder="1" applyAlignment="1" applyProtection="1">
      <alignment horizontal="left" vertical="center" wrapText="1"/>
    </xf>
    <xf numFmtId="166" fontId="7" fillId="0" borderId="4" xfId="1" applyNumberFormat="1" applyFont="1" applyBorder="1" applyAlignment="1" applyProtection="1">
      <alignment wrapText="1"/>
    </xf>
    <xf numFmtId="1" fontId="7" fillId="0" borderId="9" xfId="0" applyNumberFormat="1" applyFont="1" applyBorder="1" applyAlignment="1" applyProtection="1">
      <alignment wrapText="1"/>
    </xf>
    <xf numFmtId="0" fontId="7" fillId="0" borderId="9" xfId="0" applyFont="1" applyBorder="1" applyAlignment="1" applyProtection="1">
      <alignment wrapText="1"/>
    </xf>
    <xf numFmtId="0" fontId="7" fillId="0" borderId="9" xfId="0" applyFont="1" applyBorder="1" applyAlignment="1" applyProtection="1">
      <alignment horizontal="left" vertical="center" wrapText="1"/>
    </xf>
    <xf numFmtId="1" fontId="6" fillId="0" borderId="8" xfId="0" applyNumberFormat="1" applyFont="1" applyBorder="1" applyAlignment="1" applyProtection="1">
      <alignment wrapText="1"/>
    </xf>
    <xf numFmtId="0" fontId="6" fillId="0" borderId="8" xfId="0" applyFont="1" applyBorder="1" applyAlignment="1" applyProtection="1">
      <alignment wrapText="1"/>
    </xf>
    <xf numFmtId="0" fontId="6" fillId="0" borderId="8" xfId="0" applyFont="1" applyBorder="1" applyAlignment="1" applyProtection="1">
      <alignment horizontal="left" vertical="center" wrapText="1"/>
    </xf>
    <xf numFmtId="166" fontId="6" fillId="0" borderId="8" xfId="1" applyNumberFormat="1" applyFont="1" applyFill="1" applyBorder="1" applyAlignment="1" applyProtection="1">
      <alignment vertical="center"/>
    </xf>
    <xf numFmtId="1" fontId="6" fillId="0" borderId="1" xfId="0" applyNumberFormat="1" applyFont="1" applyBorder="1" applyAlignment="1" applyProtection="1">
      <alignment wrapText="1"/>
    </xf>
    <xf numFmtId="0" fontId="6" fillId="0" borderId="1" xfId="0" applyFont="1" applyBorder="1" applyAlignment="1" applyProtection="1">
      <alignment wrapText="1"/>
    </xf>
    <xf numFmtId="166" fontId="7" fillId="0" borderId="1" xfId="1" applyNumberFormat="1" applyFont="1" applyBorder="1" applyAlignment="1" applyProtection="1">
      <alignment horizontal="right"/>
    </xf>
    <xf numFmtId="1" fontId="2" fillId="7" borderId="4" xfId="0" applyNumberFormat="1" applyFont="1" applyFill="1" applyBorder="1" applyAlignment="1" applyProtection="1">
      <alignment horizontal="left" vertical="top" wrapText="1"/>
    </xf>
    <xf numFmtId="0" fontId="2" fillId="7" borderId="4" xfId="0" applyFont="1" applyFill="1" applyBorder="1" applyAlignment="1" applyProtection="1">
      <alignment horizontal="left" vertical="top" wrapText="1"/>
    </xf>
    <xf numFmtId="1" fontId="2" fillId="11" borderId="4" xfId="0" applyNumberFormat="1" applyFont="1" applyFill="1" applyBorder="1" applyAlignment="1" applyProtection="1">
      <alignment horizontal="left" vertical="top" wrapText="1"/>
    </xf>
    <xf numFmtId="0" fontId="2" fillId="11" borderId="4" xfId="0" applyFont="1" applyFill="1" applyBorder="1" applyAlignment="1" applyProtection="1">
      <alignment horizontal="left" vertical="top" wrapText="1"/>
    </xf>
    <xf numFmtId="1" fontId="4" fillId="4" borderId="4" xfId="0" applyNumberFormat="1" applyFont="1" applyFill="1" applyBorder="1" applyAlignment="1" applyProtection="1">
      <alignment horizontal="left" vertical="top" wrapText="1"/>
    </xf>
    <xf numFmtId="0" fontId="4" fillId="4" borderId="4" xfId="0" applyFont="1" applyFill="1" applyBorder="1" applyAlignment="1" applyProtection="1">
      <alignment horizontal="left" vertical="top" wrapText="1"/>
    </xf>
    <xf numFmtId="0" fontId="4" fillId="4" borderId="4" xfId="0" applyFont="1" applyFill="1" applyBorder="1" applyAlignment="1" applyProtection="1">
      <alignment horizontal="right" vertical="top" wrapText="1"/>
    </xf>
    <xf numFmtId="0" fontId="4" fillId="11" borderId="4" xfId="0" applyFont="1" applyFill="1" applyBorder="1" applyAlignment="1" applyProtection="1">
      <alignment horizontal="right" vertical="top" wrapText="1"/>
    </xf>
    <xf numFmtId="1" fontId="2" fillId="4" borderId="13" xfId="0" applyNumberFormat="1" applyFont="1" applyFill="1" applyBorder="1" applyAlignment="1" applyProtection="1">
      <alignment horizontal="left" vertical="top" wrapText="1"/>
    </xf>
    <xf numFmtId="0" fontId="2" fillId="4" borderId="13" xfId="0" applyFont="1" applyFill="1" applyBorder="1" applyAlignment="1" applyProtection="1">
      <alignment horizontal="left" vertical="top" wrapText="1"/>
    </xf>
    <xf numFmtId="1" fontId="2" fillId="12" borderId="4" xfId="0" applyNumberFormat="1" applyFont="1" applyFill="1" applyBorder="1" applyAlignment="1" applyProtection="1">
      <alignment horizontal="left" vertical="top" wrapText="1"/>
    </xf>
    <xf numFmtId="0" fontId="2" fillId="12" borderId="4" xfId="0" applyFont="1" applyFill="1" applyBorder="1" applyAlignment="1" applyProtection="1">
      <alignment horizontal="left" vertical="top" wrapText="1"/>
    </xf>
    <xf numFmtId="0" fontId="4" fillId="12" borderId="4" xfId="0" applyFont="1" applyFill="1" applyBorder="1" applyAlignment="1" applyProtection="1">
      <alignment horizontal="right" vertical="top" wrapText="1"/>
    </xf>
    <xf numFmtId="1" fontId="2" fillId="13" borderId="4" xfId="0" applyNumberFormat="1" applyFont="1" applyFill="1" applyBorder="1" applyAlignment="1" applyProtection="1">
      <alignment horizontal="left" vertical="top" wrapText="1"/>
    </xf>
    <xf numFmtId="0" fontId="2" fillId="13" borderId="4" xfId="0" applyFont="1" applyFill="1" applyBorder="1" applyAlignment="1" applyProtection="1">
      <alignment horizontal="left" vertical="top" wrapText="1"/>
    </xf>
    <xf numFmtId="0" fontId="4" fillId="13" borderId="4" xfId="0" applyFont="1" applyFill="1" applyBorder="1" applyAlignment="1" applyProtection="1">
      <alignment horizontal="right" vertical="top" wrapText="1"/>
    </xf>
    <xf numFmtId="1" fontId="4" fillId="4" borderId="9" xfId="0" applyNumberFormat="1" applyFont="1" applyFill="1" applyBorder="1" applyAlignment="1" applyProtection="1">
      <alignment horizontal="left" vertical="top" wrapText="1"/>
    </xf>
    <xf numFmtId="0" fontId="4" fillId="4" borderId="9" xfId="0" applyFont="1" applyFill="1" applyBorder="1" applyAlignment="1" applyProtection="1">
      <alignment horizontal="left" vertical="top" wrapText="1"/>
    </xf>
    <xf numFmtId="1" fontId="2" fillId="4" borderId="7" xfId="0" applyNumberFormat="1" applyFont="1" applyFill="1" applyBorder="1" applyAlignment="1" applyProtection="1">
      <alignment horizontal="left" vertical="top" wrapText="1"/>
    </xf>
    <xf numFmtId="0" fontId="2" fillId="4" borderId="7" xfId="0" applyFont="1" applyFill="1" applyBorder="1" applyAlignment="1" applyProtection="1">
      <alignment horizontal="left" vertical="top" wrapText="1"/>
    </xf>
    <xf numFmtId="165" fontId="2" fillId="4" borderId="7" xfId="0" applyNumberFormat="1" applyFont="1" applyFill="1" applyBorder="1" applyAlignment="1" applyProtection="1">
      <alignment horizontal="right" vertical="top"/>
    </xf>
    <xf numFmtId="1" fontId="4" fillId="4" borderId="7" xfId="0" applyNumberFormat="1" applyFont="1" applyFill="1" applyBorder="1" applyAlignment="1" applyProtection="1">
      <alignment horizontal="left" vertical="top" wrapText="1"/>
    </xf>
    <xf numFmtId="49" fontId="4" fillId="4" borderId="7" xfId="0" applyNumberFormat="1" applyFont="1" applyFill="1" applyBorder="1" applyAlignment="1" applyProtection="1">
      <alignment horizontal="left" vertical="top" wrapText="1"/>
    </xf>
    <xf numFmtId="49" fontId="14" fillId="4" borderId="11" xfId="0" applyNumberFormat="1" applyFont="1" applyFill="1" applyBorder="1" applyAlignment="1" applyProtection="1">
      <alignment horizontal="right" vertical="top"/>
    </xf>
    <xf numFmtId="165" fontId="4" fillId="4" borderId="12" xfId="0" applyNumberFormat="1" applyFont="1" applyFill="1" applyBorder="1" applyAlignment="1" applyProtection="1">
      <alignment horizontal="right" vertical="top" wrapText="1"/>
    </xf>
    <xf numFmtId="1" fontId="4" fillId="4" borderId="12" xfId="0" applyNumberFormat="1" applyFont="1" applyFill="1" applyBorder="1" applyAlignment="1" applyProtection="1">
      <alignment horizontal="left" vertical="top" wrapText="1"/>
    </xf>
    <xf numFmtId="49" fontId="4" fillId="4" borderId="12" xfId="0" applyNumberFormat="1" applyFont="1" applyFill="1" applyBorder="1" applyAlignment="1" applyProtection="1">
      <alignment horizontal="left" vertical="top" wrapText="1"/>
    </xf>
    <xf numFmtId="49" fontId="14" fillId="4" borderId="10" xfId="0" applyNumberFormat="1" applyFont="1" applyFill="1" applyBorder="1" applyAlignment="1" applyProtection="1">
      <alignment horizontal="right" vertical="top"/>
    </xf>
    <xf numFmtId="49" fontId="14" fillId="4" borderId="7" xfId="0" applyNumberFormat="1" applyFont="1" applyFill="1" applyBorder="1" applyAlignment="1" applyProtection="1">
      <alignment horizontal="right" vertical="top"/>
    </xf>
    <xf numFmtId="165" fontId="4" fillId="4" borderId="15" xfId="0" applyNumberFormat="1" applyFont="1" applyFill="1" applyBorder="1" applyAlignment="1" applyProtection="1">
      <alignment horizontal="right" vertical="top" wrapText="1"/>
    </xf>
    <xf numFmtId="1" fontId="15" fillId="14" borderId="7" xfId="0" applyNumberFormat="1" applyFont="1" applyFill="1" applyBorder="1" applyAlignment="1" applyProtection="1">
      <alignment horizontal="left" wrapText="1"/>
    </xf>
    <xf numFmtId="0" fontId="15" fillId="14" borderId="7" xfId="0" applyFont="1" applyFill="1" applyBorder="1" applyAlignment="1" applyProtection="1">
      <alignment horizontal="left" wrapText="1"/>
    </xf>
    <xf numFmtId="1" fontId="4" fillId="4" borderId="7" xfId="2" applyNumberFormat="1" applyFont="1" applyFill="1" applyBorder="1" applyAlignment="1" applyProtection="1">
      <alignment horizontal="left" vertical="top" wrapText="1"/>
    </xf>
    <xf numFmtId="165" fontId="4" fillId="4" borderId="7" xfId="2" applyNumberFormat="1" applyFont="1" applyFill="1" applyBorder="1" applyAlignment="1" applyProtection="1">
      <alignment horizontal="left" vertical="top" wrapText="1"/>
    </xf>
    <xf numFmtId="1" fontId="4" fillId="4" borderId="5" xfId="0" applyNumberFormat="1" applyFont="1" applyFill="1" applyBorder="1" applyAlignment="1" applyProtection="1">
      <alignment horizontal="left" vertical="top" wrapText="1"/>
    </xf>
    <xf numFmtId="49" fontId="4" fillId="4" borderId="5" xfId="0" applyNumberFormat="1" applyFont="1" applyFill="1" applyBorder="1" applyAlignment="1" applyProtection="1">
      <alignment horizontal="left" vertical="top" wrapText="1"/>
    </xf>
    <xf numFmtId="49" fontId="14" fillId="4" borderId="14" xfId="0" applyNumberFormat="1" applyFont="1" applyFill="1" applyBorder="1" applyAlignment="1" applyProtection="1">
      <alignment horizontal="right" vertical="top"/>
    </xf>
    <xf numFmtId="170" fontId="3" fillId="6" borderId="1" xfId="1" applyNumberFormat="1" applyFont="1" applyFill="1" applyBorder="1" applyAlignment="1" applyProtection="1">
      <alignment wrapText="1"/>
    </xf>
    <xf numFmtId="0" fontId="4" fillId="4" borderId="9" xfId="0" applyFont="1" applyFill="1" applyBorder="1" applyAlignment="1" applyProtection="1">
      <alignment horizontal="right" vertical="top" wrapText="1"/>
    </xf>
    <xf numFmtId="166" fontId="6" fillId="0" borderId="1" xfId="1" applyNumberFormat="1" applyFont="1" applyBorder="1" applyAlignment="1" applyProtection="1">
      <alignment horizontal="right"/>
    </xf>
    <xf numFmtId="166" fontId="7" fillId="0" borderId="0" xfId="0" applyNumberFormat="1" applyFont="1" applyProtection="1"/>
    <xf numFmtId="1" fontId="7" fillId="0" borderId="0" xfId="0" applyNumberFormat="1" applyFont="1" applyAlignment="1" applyProtection="1">
      <alignment wrapText="1"/>
    </xf>
    <xf numFmtId="0" fontId="7" fillId="0" borderId="0" xfId="0" applyFont="1" applyAlignment="1" applyProtection="1">
      <alignment wrapText="1"/>
    </xf>
    <xf numFmtId="166" fontId="7" fillId="0" borderId="0" xfId="1" applyNumberFormat="1" applyFont="1" applyAlignment="1" applyProtection="1">
      <alignment horizontal="right"/>
    </xf>
    <xf numFmtId="1" fontId="7" fillId="0" borderId="0" xfId="0" applyNumberFormat="1" applyFont="1" applyAlignment="1" applyProtection="1">
      <alignment horizontal="left" vertical="top" wrapText="1"/>
    </xf>
  </cellXfs>
  <cellStyles count="4">
    <cellStyle name="Comma" xfId="1" builtinId="3"/>
    <cellStyle name="Comma 2" xfId="2" xr:uid="{00000000-0005-0000-0000-000001000000}"/>
    <cellStyle name="Normal" xfId="0" builtinId="0"/>
    <cellStyle name="Normal 2" xfId="3" xr:uid="{22E2DD92-4BC4-4722-89AB-AB8FA3D18C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A057A-48E0-4A49-BBFE-DC2628D447B9}">
  <dimension ref="A1:G214"/>
  <sheetViews>
    <sheetView tabSelected="1" zoomScale="94" zoomScaleNormal="94" workbookViewId="0">
      <selection activeCell="I209" sqref="I209"/>
    </sheetView>
  </sheetViews>
  <sheetFormatPr defaultColWidth="10.33203125" defaultRowHeight="18" x14ac:dyDescent="0.5"/>
  <cols>
    <col min="1" max="1" width="7" style="213" customWidth="1"/>
    <col min="2" max="2" width="74.6640625" style="211" customWidth="1"/>
    <col min="3" max="3" width="10.6640625" style="105" bestFit="1" customWidth="1"/>
    <col min="4" max="4" width="9.6640625" style="105" customWidth="1"/>
    <col min="5" max="5" width="15.5546875" style="105" customWidth="1"/>
    <col min="6" max="6" width="17.33203125" style="212" customWidth="1"/>
    <col min="7" max="16384" width="10.33203125" style="105"/>
  </cols>
  <sheetData>
    <row r="1" spans="1:6" ht="18" customHeight="1" x14ac:dyDescent="0.5">
      <c r="A1" s="104" t="s">
        <v>202</v>
      </c>
      <c r="B1" s="104"/>
      <c r="C1" s="104"/>
      <c r="D1" s="104"/>
      <c r="E1" s="104"/>
      <c r="F1" s="104"/>
    </row>
    <row r="2" spans="1:6" s="107" customFormat="1" ht="33" customHeight="1" thickBot="1" x14ac:dyDescent="0.5">
      <c r="A2" s="106"/>
      <c r="B2" s="106"/>
      <c r="C2" s="106"/>
      <c r="D2" s="106"/>
      <c r="E2" s="106"/>
      <c r="F2" s="106"/>
    </row>
    <row r="3" spans="1:6" s="107" customFormat="1" ht="17.7" customHeight="1" x14ac:dyDescent="0.45">
      <c r="A3" s="72" t="s">
        <v>0</v>
      </c>
      <c r="B3" s="36" t="s">
        <v>1</v>
      </c>
      <c r="C3" s="37" t="s">
        <v>2</v>
      </c>
      <c r="D3" s="38" t="s">
        <v>3</v>
      </c>
      <c r="E3" s="76" t="s">
        <v>4</v>
      </c>
      <c r="F3" s="43" t="s">
        <v>5</v>
      </c>
    </row>
    <row r="4" spans="1:6" s="110" customFormat="1" x14ac:dyDescent="0.5">
      <c r="A4" s="108">
        <v>1</v>
      </c>
      <c r="B4" s="109" t="s">
        <v>6</v>
      </c>
      <c r="C4" s="85"/>
      <c r="D4" s="17"/>
      <c r="E4" s="77"/>
      <c r="F4" s="27"/>
    </row>
    <row r="5" spans="1:6" s="110" customFormat="1" ht="124.2" x14ac:dyDescent="0.5">
      <c r="A5" s="111">
        <v>2</v>
      </c>
      <c r="B5" s="112" t="s">
        <v>7</v>
      </c>
      <c r="C5" s="113" t="s">
        <v>8</v>
      </c>
      <c r="D5" s="18">
        <v>1</v>
      </c>
      <c r="E5" s="6"/>
      <c r="F5" s="28">
        <f>E5*D5</f>
        <v>0</v>
      </c>
    </row>
    <row r="6" spans="1:6" s="117" customFormat="1" ht="27.6" x14ac:dyDescent="0.5">
      <c r="A6" s="114">
        <v>3</v>
      </c>
      <c r="B6" s="115" t="s">
        <v>9</v>
      </c>
      <c r="C6" s="116" t="s">
        <v>8</v>
      </c>
      <c r="D6" s="19">
        <v>1</v>
      </c>
      <c r="E6" s="7"/>
      <c r="F6" s="29">
        <f>E6*D6</f>
        <v>0</v>
      </c>
    </row>
    <row r="7" spans="1:6" s="110" customFormat="1" ht="41.4" x14ac:dyDescent="0.5">
      <c r="A7" s="114">
        <v>4</v>
      </c>
      <c r="B7" s="118" t="s">
        <v>10</v>
      </c>
      <c r="C7" s="119" t="s">
        <v>8</v>
      </c>
      <c r="D7" s="19">
        <v>1</v>
      </c>
      <c r="E7" s="8"/>
      <c r="F7" s="29">
        <f>E7*D7</f>
        <v>0</v>
      </c>
    </row>
    <row r="8" spans="1:6" s="122" customFormat="1" x14ac:dyDescent="0.5">
      <c r="A8" s="120">
        <v>5</v>
      </c>
      <c r="B8" s="121" t="s">
        <v>11</v>
      </c>
      <c r="C8" s="118"/>
      <c r="D8" s="20"/>
      <c r="E8" s="8"/>
      <c r="F8" s="30"/>
    </row>
    <row r="9" spans="1:6" s="122" customFormat="1" ht="27.6" x14ac:dyDescent="0.5">
      <c r="A9" s="114">
        <v>6</v>
      </c>
      <c r="B9" s="118" t="s">
        <v>12</v>
      </c>
      <c r="C9" s="118" t="s">
        <v>13</v>
      </c>
      <c r="D9" s="20">
        <v>20.824999999999999</v>
      </c>
      <c r="E9" s="8"/>
      <c r="F9" s="30">
        <f t="shared" ref="F9:F20" si="0">D9*E9</f>
        <v>0</v>
      </c>
    </row>
    <row r="10" spans="1:6" s="122" customFormat="1" ht="27.6" x14ac:dyDescent="0.5">
      <c r="A10" s="114">
        <v>7</v>
      </c>
      <c r="B10" s="118" t="s">
        <v>14</v>
      </c>
      <c r="C10" s="118" t="s">
        <v>13</v>
      </c>
      <c r="D10" s="20">
        <v>1.2</v>
      </c>
      <c r="E10" s="8"/>
      <c r="F10" s="30">
        <f t="shared" si="0"/>
        <v>0</v>
      </c>
    </row>
    <row r="11" spans="1:6" s="122" customFormat="1" x14ac:dyDescent="0.5">
      <c r="A11" s="114">
        <v>8</v>
      </c>
      <c r="B11" s="118" t="s">
        <v>15</v>
      </c>
      <c r="C11" s="118" t="s">
        <v>13</v>
      </c>
      <c r="D11" s="20">
        <v>0.2</v>
      </c>
      <c r="E11" s="8"/>
      <c r="F11" s="30">
        <f t="shared" si="0"/>
        <v>0</v>
      </c>
    </row>
    <row r="12" spans="1:6" s="122" customFormat="1" x14ac:dyDescent="0.5">
      <c r="A12" s="114">
        <v>9</v>
      </c>
      <c r="B12" s="118" t="s">
        <v>16</v>
      </c>
      <c r="C12" s="118" t="s">
        <v>13</v>
      </c>
      <c r="D12" s="20">
        <v>1.7371000000000001</v>
      </c>
      <c r="E12" s="8"/>
      <c r="F12" s="30">
        <f t="shared" si="0"/>
        <v>0</v>
      </c>
    </row>
    <row r="13" spans="1:6" s="122" customFormat="1" x14ac:dyDescent="0.5">
      <c r="A13" s="114">
        <v>10</v>
      </c>
      <c r="B13" s="118" t="s">
        <v>17</v>
      </c>
      <c r="C13" s="118" t="s">
        <v>13</v>
      </c>
      <c r="D13" s="20">
        <v>1.6920000000000002</v>
      </c>
      <c r="E13" s="8"/>
      <c r="F13" s="30">
        <f t="shared" si="0"/>
        <v>0</v>
      </c>
    </row>
    <row r="14" spans="1:6" s="122" customFormat="1" ht="27.6" x14ac:dyDescent="0.5">
      <c r="A14" s="114">
        <v>11</v>
      </c>
      <c r="B14" s="118" t="s">
        <v>18</v>
      </c>
      <c r="C14" s="118" t="s">
        <v>19</v>
      </c>
      <c r="D14" s="20">
        <v>18.240000000000002</v>
      </c>
      <c r="E14" s="8"/>
      <c r="F14" s="30">
        <f t="shared" si="0"/>
        <v>0</v>
      </c>
    </row>
    <row r="15" spans="1:6" s="122" customFormat="1" x14ac:dyDescent="0.5">
      <c r="A15" s="114">
        <v>12</v>
      </c>
      <c r="B15" s="118" t="s">
        <v>20</v>
      </c>
      <c r="C15" s="118" t="s">
        <v>19</v>
      </c>
      <c r="D15" s="20">
        <v>4.8383999999999991</v>
      </c>
      <c r="E15" s="8"/>
      <c r="F15" s="30">
        <f t="shared" si="0"/>
        <v>0</v>
      </c>
    </row>
    <row r="16" spans="1:6" s="122" customFormat="1" ht="27.6" x14ac:dyDescent="0.5">
      <c r="A16" s="114">
        <v>13</v>
      </c>
      <c r="B16" s="118" t="s">
        <v>21</v>
      </c>
      <c r="C16" s="118" t="s">
        <v>19</v>
      </c>
      <c r="D16" s="20">
        <v>2.56</v>
      </c>
      <c r="E16" s="8"/>
      <c r="F16" s="30">
        <f t="shared" si="0"/>
        <v>0</v>
      </c>
    </row>
    <row r="17" spans="1:6" s="122" customFormat="1" x14ac:dyDescent="0.5">
      <c r="A17" s="114">
        <v>14</v>
      </c>
      <c r="B17" s="118" t="s">
        <v>22</v>
      </c>
      <c r="C17" s="118" t="s">
        <v>23</v>
      </c>
      <c r="D17" s="20">
        <v>1</v>
      </c>
      <c r="E17" s="8"/>
      <c r="F17" s="30">
        <f t="shared" si="0"/>
        <v>0</v>
      </c>
    </row>
    <row r="18" spans="1:6" s="122" customFormat="1" ht="27.6" x14ac:dyDescent="0.5">
      <c r="A18" s="114">
        <v>15</v>
      </c>
      <c r="B18" s="118" t="s">
        <v>24</v>
      </c>
      <c r="C18" s="118" t="s">
        <v>23</v>
      </c>
      <c r="D18" s="20">
        <v>1</v>
      </c>
      <c r="E18" s="8"/>
      <c r="F18" s="30">
        <f t="shared" si="0"/>
        <v>0</v>
      </c>
    </row>
    <row r="19" spans="1:6" s="122" customFormat="1" ht="27.6" x14ac:dyDescent="0.5">
      <c r="A19" s="114">
        <v>16</v>
      </c>
      <c r="B19" s="118" t="s">
        <v>25</v>
      </c>
      <c r="C19" s="118" t="s">
        <v>26</v>
      </c>
      <c r="D19" s="20">
        <v>1</v>
      </c>
      <c r="E19" s="8"/>
      <c r="F19" s="30">
        <f t="shared" si="0"/>
        <v>0</v>
      </c>
    </row>
    <row r="20" spans="1:6" s="122" customFormat="1" ht="27.6" x14ac:dyDescent="0.5">
      <c r="A20" s="114">
        <v>17</v>
      </c>
      <c r="B20" s="118" t="s">
        <v>27</v>
      </c>
      <c r="C20" s="119" t="s">
        <v>28</v>
      </c>
      <c r="D20" s="19">
        <v>1</v>
      </c>
      <c r="E20" s="8"/>
      <c r="F20" s="31">
        <f t="shared" si="0"/>
        <v>0</v>
      </c>
    </row>
    <row r="21" spans="1:6" s="122" customFormat="1" x14ac:dyDescent="0.5">
      <c r="A21" s="73">
        <v>18</v>
      </c>
      <c r="B21" s="1" t="s">
        <v>29</v>
      </c>
      <c r="C21" s="2"/>
      <c r="D21" s="21"/>
      <c r="E21" s="3"/>
      <c r="F21" s="32">
        <f>SUM(F5:F20)</f>
        <v>0</v>
      </c>
    </row>
    <row r="22" spans="1:6" s="122" customFormat="1" x14ac:dyDescent="0.5">
      <c r="A22" s="123">
        <v>19</v>
      </c>
      <c r="B22" s="86" t="s">
        <v>30</v>
      </c>
      <c r="C22" s="86"/>
      <c r="D22" s="22"/>
      <c r="E22" s="11"/>
      <c r="F22" s="124"/>
    </row>
    <row r="23" spans="1:6" s="122" customFormat="1" ht="27.6" x14ac:dyDescent="0.5">
      <c r="A23" s="114">
        <v>20</v>
      </c>
      <c r="B23" s="115" t="s">
        <v>31</v>
      </c>
      <c r="C23" s="115" t="s">
        <v>8</v>
      </c>
      <c r="D23" s="20">
        <v>1</v>
      </c>
      <c r="E23" s="4"/>
      <c r="F23" s="33">
        <f>E23*D23</f>
        <v>0</v>
      </c>
    </row>
    <row r="24" spans="1:6" s="122" customFormat="1" ht="27.6" x14ac:dyDescent="0.5">
      <c r="A24" s="114">
        <v>21</v>
      </c>
      <c r="B24" s="115" t="s">
        <v>32</v>
      </c>
      <c r="C24" s="115" t="s">
        <v>8</v>
      </c>
      <c r="D24" s="20">
        <v>1</v>
      </c>
      <c r="E24" s="4"/>
      <c r="F24" s="33">
        <f>E24*D24</f>
        <v>0</v>
      </c>
    </row>
    <row r="25" spans="1:6" s="122" customFormat="1" ht="41.4" x14ac:dyDescent="0.5">
      <c r="A25" s="114">
        <v>22</v>
      </c>
      <c r="B25" s="115" t="s">
        <v>33</v>
      </c>
      <c r="C25" s="115" t="s">
        <v>8</v>
      </c>
      <c r="D25" s="20">
        <v>13</v>
      </c>
      <c r="E25" s="4"/>
      <c r="F25" s="125">
        <f t="shared" ref="F25:F30" si="1">E25*D25</f>
        <v>0</v>
      </c>
    </row>
    <row r="26" spans="1:6" s="122" customFormat="1" ht="41.4" x14ac:dyDescent="0.5">
      <c r="A26" s="114">
        <v>23</v>
      </c>
      <c r="B26" s="115" t="s">
        <v>34</v>
      </c>
      <c r="C26" s="115" t="s">
        <v>8</v>
      </c>
      <c r="D26" s="20">
        <v>16</v>
      </c>
      <c r="E26" s="4"/>
      <c r="F26" s="125">
        <f t="shared" si="1"/>
        <v>0</v>
      </c>
    </row>
    <row r="27" spans="1:6" s="122" customFormat="1" ht="55.2" x14ac:dyDescent="0.5">
      <c r="A27" s="114">
        <v>24</v>
      </c>
      <c r="B27" s="115" t="s">
        <v>35</v>
      </c>
      <c r="C27" s="115" t="s">
        <v>8</v>
      </c>
      <c r="D27" s="20">
        <v>38</v>
      </c>
      <c r="E27" s="4"/>
      <c r="F27" s="125">
        <f t="shared" si="1"/>
        <v>0</v>
      </c>
    </row>
    <row r="28" spans="1:6" s="122" customFormat="1" ht="55.2" x14ac:dyDescent="0.5">
      <c r="A28" s="114">
        <v>25</v>
      </c>
      <c r="B28" s="115" t="s">
        <v>36</v>
      </c>
      <c r="C28" s="115" t="s">
        <v>8</v>
      </c>
      <c r="D28" s="20">
        <v>6</v>
      </c>
      <c r="E28" s="4"/>
      <c r="F28" s="125">
        <f t="shared" si="1"/>
        <v>0</v>
      </c>
    </row>
    <row r="29" spans="1:6" s="122" customFormat="1" ht="82.8" x14ac:dyDescent="0.5">
      <c r="A29" s="114">
        <v>26</v>
      </c>
      <c r="B29" s="115" t="s">
        <v>37</v>
      </c>
      <c r="C29" s="115" t="s">
        <v>38</v>
      </c>
      <c r="D29" s="20">
        <v>2330</v>
      </c>
      <c r="E29" s="4"/>
      <c r="F29" s="125">
        <f t="shared" si="1"/>
        <v>0</v>
      </c>
    </row>
    <row r="30" spans="1:6" s="122" customFormat="1" ht="41.4" x14ac:dyDescent="0.5">
      <c r="A30" s="114">
        <v>27</v>
      </c>
      <c r="B30" s="115" t="s">
        <v>39</v>
      </c>
      <c r="C30" s="115" t="s">
        <v>8</v>
      </c>
      <c r="D30" s="20">
        <v>1</v>
      </c>
      <c r="E30" s="4"/>
      <c r="F30" s="125">
        <f t="shared" si="1"/>
        <v>0</v>
      </c>
    </row>
    <row r="31" spans="1:6" s="127" customFormat="1" ht="41.4" x14ac:dyDescent="0.3">
      <c r="A31" s="114">
        <v>28</v>
      </c>
      <c r="B31" s="118" t="s">
        <v>40</v>
      </c>
      <c r="C31" s="119" t="s">
        <v>41</v>
      </c>
      <c r="D31" s="20">
        <v>17</v>
      </c>
      <c r="E31" s="8"/>
      <c r="F31" s="126">
        <f>D31*E31</f>
        <v>0</v>
      </c>
    </row>
    <row r="32" spans="1:6" s="127" customFormat="1" ht="41.4" x14ac:dyDescent="0.3">
      <c r="A32" s="114">
        <v>29</v>
      </c>
      <c r="B32" s="118" t="s">
        <v>42</v>
      </c>
      <c r="C32" s="119" t="s">
        <v>41</v>
      </c>
      <c r="D32" s="19">
        <v>5</v>
      </c>
      <c r="E32" s="8"/>
      <c r="F32" s="126">
        <f>D32*E32</f>
        <v>0</v>
      </c>
    </row>
    <row r="33" spans="1:6" s="127" customFormat="1" ht="55.2" x14ac:dyDescent="0.3">
      <c r="A33" s="114">
        <v>30</v>
      </c>
      <c r="B33" s="118" t="s">
        <v>43</v>
      </c>
      <c r="C33" s="119" t="s">
        <v>8</v>
      </c>
      <c r="D33" s="19">
        <v>1</v>
      </c>
      <c r="E33" s="8"/>
      <c r="F33" s="126">
        <f>D33*E33</f>
        <v>0</v>
      </c>
    </row>
    <row r="34" spans="1:6" s="127" customFormat="1" ht="42" customHeight="1" x14ac:dyDescent="0.3">
      <c r="A34" s="114">
        <v>31</v>
      </c>
      <c r="B34" s="118" t="s">
        <v>44</v>
      </c>
      <c r="C34" s="119" t="s">
        <v>8</v>
      </c>
      <c r="D34" s="19">
        <v>1</v>
      </c>
      <c r="E34" s="8"/>
      <c r="F34" s="126">
        <f>D34*E34</f>
        <v>0</v>
      </c>
    </row>
    <row r="35" spans="1:6" s="127" customFormat="1" ht="55.2" x14ac:dyDescent="0.3">
      <c r="A35" s="114">
        <v>32</v>
      </c>
      <c r="B35" s="118" t="s">
        <v>45</v>
      </c>
      <c r="C35" s="119" t="s">
        <v>41</v>
      </c>
      <c r="D35" s="19">
        <v>18</v>
      </c>
      <c r="E35" s="8"/>
      <c r="F35" s="126">
        <f>D35*E35</f>
        <v>0</v>
      </c>
    </row>
    <row r="36" spans="1:6" s="127" customFormat="1" ht="14.4" x14ac:dyDescent="0.3">
      <c r="A36" s="128">
        <v>33</v>
      </c>
      <c r="B36" s="87" t="s">
        <v>46</v>
      </c>
      <c r="C36" s="87" t="s">
        <v>47</v>
      </c>
      <c r="D36" s="23"/>
      <c r="E36" s="5"/>
      <c r="F36" s="129">
        <f>SUM(F23:F35)</f>
        <v>0</v>
      </c>
    </row>
    <row r="37" spans="1:6" s="122" customFormat="1" x14ac:dyDescent="0.5">
      <c r="A37" s="74">
        <v>34</v>
      </c>
      <c r="B37" s="12" t="s">
        <v>48</v>
      </c>
      <c r="C37" s="13"/>
      <c r="D37" s="24"/>
      <c r="E37" s="14"/>
      <c r="F37" s="34">
        <f>F36+F21</f>
        <v>0</v>
      </c>
    </row>
    <row r="38" spans="1:6" s="122" customFormat="1" ht="30.6" x14ac:dyDescent="0.5">
      <c r="A38" s="130">
        <v>35</v>
      </c>
      <c r="B38" s="131" t="s">
        <v>49</v>
      </c>
      <c r="C38" s="132" t="s">
        <v>47</v>
      </c>
      <c r="D38" s="133" t="s">
        <v>47</v>
      </c>
      <c r="E38" s="15"/>
      <c r="F38" s="134" t="s">
        <v>47</v>
      </c>
    </row>
    <row r="39" spans="1:6" s="122" customFormat="1" ht="30.6" x14ac:dyDescent="0.5">
      <c r="A39" s="135">
        <v>36</v>
      </c>
      <c r="B39" s="136" t="s">
        <v>50</v>
      </c>
      <c r="C39" s="137" t="s">
        <v>19</v>
      </c>
      <c r="D39" s="138">
        <v>8.1991680000000002</v>
      </c>
      <c r="E39" s="16"/>
      <c r="F39" s="139">
        <f>D39*E39</f>
        <v>0</v>
      </c>
    </row>
    <row r="40" spans="1:6" s="122" customFormat="1" x14ac:dyDescent="0.5">
      <c r="A40" s="135">
        <v>37</v>
      </c>
      <c r="B40" s="136" t="s">
        <v>51</v>
      </c>
      <c r="C40" s="137" t="s">
        <v>52</v>
      </c>
      <c r="D40" s="138">
        <v>0.42</v>
      </c>
      <c r="E40" s="16"/>
      <c r="F40" s="139">
        <f t="shared" ref="F40:F48" si="2">E40*D40</f>
        <v>0</v>
      </c>
    </row>
    <row r="41" spans="1:6" s="122" customFormat="1" x14ac:dyDescent="0.5">
      <c r="A41" s="135">
        <v>38</v>
      </c>
      <c r="B41" s="136" t="s">
        <v>53</v>
      </c>
      <c r="C41" s="137" t="s">
        <v>52</v>
      </c>
      <c r="D41" s="138">
        <v>1</v>
      </c>
      <c r="E41" s="16"/>
      <c r="F41" s="139">
        <f t="shared" si="2"/>
        <v>0</v>
      </c>
    </row>
    <row r="42" spans="1:6" s="122" customFormat="1" x14ac:dyDescent="0.5">
      <c r="A42" s="135">
        <v>39</v>
      </c>
      <c r="B42" s="136" t="s">
        <v>54</v>
      </c>
      <c r="C42" s="137" t="s">
        <v>55</v>
      </c>
      <c r="D42" s="138">
        <v>1</v>
      </c>
      <c r="E42" s="16"/>
      <c r="F42" s="139">
        <f t="shared" si="2"/>
        <v>0</v>
      </c>
    </row>
    <row r="43" spans="1:6" s="122" customFormat="1" ht="30.6" x14ac:dyDescent="0.5">
      <c r="A43" s="135">
        <v>40</v>
      </c>
      <c r="B43" s="136" t="s">
        <v>56</v>
      </c>
      <c r="C43" s="137" t="s">
        <v>57</v>
      </c>
      <c r="D43" s="138">
        <v>61.8</v>
      </c>
      <c r="E43" s="16"/>
      <c r="F43" s="139">
        <f>E43*D43</f>
        <v>0</v>
      </c>
    </row>
    <row r="44" spans="1:6" s="122" customFormat="1" ht="30.6" x14ac:dyDescent="0.5">
      <c r="A44" s="135">
        <v>41</v>
      </c>
      <c r="B44" s="136" t="s">
        <v>58</v>
      </c>
      <c r="C44" s="137" t="s">
        <v>57</v>
      </c>
      <c r="D44" s="138">
        <v>58.4</v>
      </c>
      <c r="E44" s="16"/>
      <c r="F44" s="139">
        <f t="shared" si="2"/>
        <v>0</v>
      </c>
    </row>
    <row r="45" spans="1:6" s="122" customFormat="1" ht="30.6" x14ac:dyDescent="0.5">
      <c r="A45" s="135">
        <v>42</v>
      </c>
      <c r="B45" s="136" t="s">
        <v>59</v>
      </c>
      <c r="C45" s="137" t="s">
        <v>57</v>
      </c>
      <c r="D45" s="138">
        <v>95.4</v>
      </c>
      <c r="E45" s="16"/>
      <c r="F45" s="139">
        <f t="shared" si="2"/>
        <v>0</v>
      </c>
    </row>
    <row r="46" spans="1:6" s="122" customFormat="1" ht="30.6" x14ac:dyDescent="0.5">
      <c r="A46" s="135">
        <v>43</v>
      </c>
      <c r="B46" s="136" t="s">
        <v>60</v>
      </c>
      <c r="C46" s="137" t="s">
        <v>57</v>
      </c>
      <c r="D46" s="138">
        <v>60</v>
      </c>
      <c r="E46" s="16"/>
      <c r="F46" s="139">
        <f t="shared" si="2"/>
        <v>0</v>
      </c>
    </row>
    <row r="47" spans="1:6" s="122" customFormat="1" ht="30.6" x14ac:dyDescent="0.5">
      <c r="A47" s="135">
        <v>44</v>
      </c>
      <c r="B47" s="136" t="s">
        <v>61</v>
      </c>
      <c r="C47" s="137" t="s">
        <v>28</v>
      </c>
      <c r="D47" s="138">
        <v>1</v>
      </c>
      <c r="E47" s="16"/>
      <c r="F47" s="139">
        <f t="shared" si="2"/>
        <v>0</v>
      </c>
    </row>
    <row r="48" spans="1:6" s="122" customFormat="1" ht="44.4" x14ac:dyDescent="0.5">
      <c r="A48" s="135">
        <v>45</v>
      </c>
      <c r="B48" s="136" t="s">
        <v>62</v>
      </c>
      <c r="C48" s="137" t="s">
        <v>28</v>
      </c>
      <c r="D48" s="138">
        <v>1</v>
      </c>
      <c r="E48" s="16"/>
      <c r="F48" s="139">
        <f t="shared" si="2"/>
        <v>0</v>
      </c>
    </row>
    <row r="49" spans="1:6" s="122" customFormat="1" ht="44.4" x14ac:dyDescent="0.5">
      <c r="A49" s="135">
        <v>46</v>
      </c>
      <c r="B49" s="136" t="s">
        <v>63</v>
      </c>
      <c r="C49" s="137" t="s">
        <v>13</v>
      </c>
      <c r="D49" s="138">
        <v>2.4020999999999999</v>
      </c>
      <c r="E49" s="16"/>
      <c r="F49" s="139">
        <f>D49*E49</f>
        <v>0</v>
      </c>
    </row>
    <row r="50" spans="1:6" s="122" customFormat="1" x14ac:dyDescent="0.5">
      <c r="A50" s="130">
        <v>47</v>
      </c>
      <c r="B50" s="131" t="s">
        <v>64</v>
      </c>
      <c r="C50" s="132" t="s">
        <v>47</v>
      </c>
      <c r="D50" s="133" t="s">
        <v>47</v>
      </c>
      <c r="E50" s="15"/>
      <c r="F50" s="134">
        <f>2*SUM(F39:F49)</f>
        <v>0</v>
      </c>
    </row>
    <row r="51" spans="1:6" s="122" customFormat="1" x14ac:dyDescent="0.5">
      <c r="A51" s="140">
        <v>48</v>
      </c>
      <c r="B51" s="141" t="s">
        <v>65</v>
      </c>
      <c r="C51" s="142"/>
      <c r="D51" s="25"/>
      <c r="E51" s="9"/>
      <c r="F51" s="35"/>
    </row>
    <row r="52" spans="1:6" s="122" customFormat="1" ht="27.6" x14ac:dyDescent="0.5">
      <c r="A52" s="114">
        <v>49</v>
      </c>
      <c r="B52" s="118" t="s">
        <v>12</v>
      </c>
      <c r="C52" s="118" t="s">
        <v>13</v>
      </c>
      <c r="D52" s="20">
        <v>20.824999999999999</v>
      </c>
      <c r="E52" s="10"/>
      <c r="F52" s="30">
        <f t="shared" ref="F52:F63" si="3">D52*E52</f>
        <v>0</v>
      </c>
    </row>
    <row r="53" spans="1:6" s="122" customFormat="1" ht="27.6" x14ac:dyDescent="0.5">
      <c r="A53" s="114">
        <v>50</v>
      </c>
      <c r="B53" s="118" t="s">
        <v>14</v>
      </c>
      <c r="C53" s="118" t="s">
        <v>13</v>
      </c>
      <c r="D53" s="20">
        <v>1.2</v>
      </c>
      <c r="E53" s="10"/>
      <c r="F53" s="30">
        <f t="shared" si="3"/>
        <v>0</v>
      </c>
    </row>
    <row r="54" spans="1:6" s="122" customFormat="1" x14ac:dyDescent="0.5">
      <c r="A54" s="114">
        <v>51</v>
      </c>
      <c r="B54" s="118" t="s">
        <v>15</v>
      </c>
      <c r="C54" s="118" t="s">
        <v>13</v>
      </c>
      <c r="D54" s="20">
        <v>0.2</v>
      </c>
      <c r="E54" s="10"/>
      <c r="F54" s="30">
        <f t="shared" si="3"/>
        <v>0</v>
      </c>
    </row>
    <row r="55" spans="1:6" s="122" customFormat="1" x14ac:dyDescent="0.5">
      <c r="A55" s="114">
        <v>52</v>
      </c>
      <c r="B55" s="118" t="s">
        <v>16</v>
      </c>
      <c r="C55" s="118" t="s">
        <v>13</v>
      </c>
      <c r="D55" s="20">
        <v>0.73710000000000009</v>
      </c>
      <c r="E55" s="10"/>
      <c r="F55" s="30">
        <f t="shared" si="3"/>
        <v>0</v>
      </c>
    </row>
    <row r="56" spans="1:6" s="122" customFormat="1" x14ac:dyDescent="0.5">
      <c r="A56" s="114">
        <v>53</v>
      </c>
      <c r="B56" s="118" t="s">
        <v>66</v>
      </c>
      <c r="C56" s="118" t="s">
        <v>13</v>
      </c>
      <c r="D56" s="20">
        <v>1.6920000000000002</v>
      </c>
      <c r="E56" s="10"/>
      <c r="F56" s="30">
        <f t="shared" si="3"/>
        <v>0</v>
      </c>
    </row>
    <row r="57" spans="1:6" s="122" customFormat="1" ht="27.6" x14ac:dyDescent="0.5">
      <c r="A57" s="114">
        <v>54</v>
      </c>
      <c r="B57" s="118" t="s">
        <v>18</v>
      </c>
      <c r="C57" s="118" t="s">
        <v>19</v>
      </c>
      <c r="D57" s="20">
        <v>18.240000000000002</v>
      </c>
      <c r="E57" s="10"/>
      <c r="F57" s="30">
        <f t="shared" si="3"/>
        <v>0</v>
      </c>
    </row>
    <row r="58" spans="1:6" s="122" customFormat="1" x14ac:dyDescent="0.5">
      <c r="A58" s="114">
        <v>55</v>
      </c>
      <c r="B58" s="118" t="s">
        <v>20</v>
      </c>
      <c r="C58" s="118" t="s">
        <v>19</v>
      </c>
      <c r="D58" s="20">
        <v>4.8383999999999991</v>
      </c>
      <c r="E58" s="10"/>
      <c r="F58" s="30">
        <f t="shared" si="3"/>
        <v>0</v>
      </c>
    </row>
    <row r="59" spans="1:6" s="122" customFormat="1" ht="27.6" x14ac:dyDescent="0.5">
      <c r="A59" s="114">
        <v>56</v>
      </c>
      <c r="B59" s="118" t="s">
        <v>21</v>
      </c>
      <c r="C59" s="118" t="s">
        <v>19</v>
      </c>
      <c r="D59" s="20">
        <v>2.56</v>
      </c>
      <c r="E59" s="10"/>
      <c r="F59" s="30">
        <f t="shared" si="3"/>
        <v>0</v>
      </c>
    </row>
    <row r="60" spans="1:6" s="122" customFormat="1" x14ac:dyDescent="0.5">
      <c r="A60" s="114">
        <v>57</v>
      </c>
      <c r="B60" s="118" t="s">
        <v>22</v>
      </c>
      <c r="C60" s="118" t="s">
        <v>23</v>
      </c>
      <c r="D60" s="20">
        <v>1</v>
      </c>
      <c r="E60" s="10"/>
      <c r="F60" s="30">
        <f t="shared" si="3"/>
        <v>0</v>
      </c>
    </row>
    <row r="61" spans="1:6" s="122" customFormat="1" ht="27.6" x14ac:dyDescent="0.5">
      <c r="A61" s="114">
        <v>58</v>
      </c>
      <c r="B61" s="118" t="s">
        <v>24</v>
      </c>
      <c r="C61" s="118" t="s">
        <v>23</v>
      </c>
      <c r="D61" s="20">
        <v>1</v>
      </c>
      <c r="E61" s="10"/>
      <c r="F61" s="30">
        <f t="shared" si="3"/>
        <v>0</v>
      </c>
    </row>
    <row r="62" spans="1:6" s="122" customFormat="1" ht="27.6" x14ac:dyDescent="0.5">
      <c r="A62" s="114">
        <v>59</v>
      </c>
      <c r="B62" s="118" t="s">
        <v>67</v>
      </c>
      <c r="C62" s="118" t="s">
        <v>26</v>
      </c>
      <c r="D62" s="20">
        <v>1</v>
      </c>
      <c r="E62" s="10"/>
      <c r="F62" s="30">
        <f t="shared" si="3"/>
        <v>0</v>
      </c>
    </row>
    <row r="63" spans="1:6" s="122" customFormat="1" ht="27.6" x14ac:dyDescent="0.5">
      <c r="A63" s="114">
        <v>60</v>
      </c>
      <c r="B63" s="118" t="s">
        <v>27</v>
      </c>
      <c r="C63" s="119" t="s">
        <v>28</v>
      </c>
      <c r="D63" s="19">
        <v>1</v>
      </c>
      <c r="E63" s="8"/>
      <c r="F63" s="31">
        <f t="shared" si="3"/>
        <v>0</v>
      </c>
    </row>
    <row r="64" spans="1:6" s="122" customFormat="1" x14ac:dyDescent="0.5">
      <c r="A64" s="73">
        <v>61</v>
      </c>
      <c r="B64" s="1" t="s">
        <v>68</v>
      </c>
      <c r="C64" s="2"/>
      <c r="D64" s="21"/>
      <c r="E64" s="3"/>
      <c r="F64" s="32">
        <f>2*SUM(F52:F63)</f>
        <v>0</v>
      </c>
    </row>
    <row r="65" spans="1:6" s="122" customFormat="1" x14ac:dyDescent="0.5">
      <c r="A65" s="143">
        <v>62</v>
      </c>
      <c r="B65" s="88" t="s">
        <v>69</v>
      </c>
      <c r="C65" s="88"/>
      <c r="D65" s="88"/>
      <c r="E65" s="78"/>
      <c r="F65" s="144">
        <f>F64+F50</f>
        <v>0</v>
      </c>
    </row>
    <row r="66" spans="1:6" s="122" customFormat="1" x14ac:dyDescent="0.5">
      <c r="A66" s="143">
        <v>63</v>
      </c>
      <c r="B66" s="88" t="s">
        <v>70</v>
      </c>
      <c r="C66" s="89"/>
      <c r="D66" s="26"/>
      <c r="E66" s="79"/>
      <c r="F66" s="145">
        <f>F65+F37</f>
        <v>0</v>
      </c>
    </row>
    <row r="67" spans="1:6" x14ac:dyDescent="0.5">
      <c r="A67" s="146">
        <v>64</v>
      </c>
      <c r="B67" s="147" t="s">
        <v>71</v>
      </c>
      <c r="C67" s="148"/>
      <c r="D67" s="149"/>
      <c r="E67" s="40"/>
      <c r="F67" s="150"/>
    </row>
    <row r="68" spans="1:6" ht="36" x14ac:dyDescent="0.5">
      <c r="A68" s="151">
        <v>65</v>
      </c>
      <c r="B68" s="152" t="s">
        <v>31</v>
      </c>
      <c r="C68" s="153" t="s">
        <v>8</v>
      </c>
      <c r="D68" s="154">
        <v>1</v>
      </c>
      <c r="E68" s="42"/>
      <c r="F68" s="155">
        <f>E68*D68</f>
        <v>0</v>
      </c>
    </row>
    <row r="69" spans="1:6" ht="36" x14ac:dyDescent="0.5">
      <c r="A69" s="151">
        <v>66</v>
      </c>
      <c r="B69" s="152" t="s">
        <v>32</v>
      </c>
      <c r="C69" s="153" t="s">
        <v>8</v>
      </c>
      <c r="D69" s="154">
        <v>1</v>
      </c>
      <c r="E69" s="42"/>
      <c r="F69" s="155">
        <f t="shared" ref="F69:F79" si="4">E69*D69</f>
        <v>0</v>
      </c>
    </row>
    <row r="70" spans="1:6" ht="54" x14ac:dyDescent="0.5">
      <c r="A70" s="156">
        <v>67</v>
      </c>
      <c r="B70" s="90" t="s">
        <v>72</v>
      </c>
      <c r="C70" s="157" t="s">
        <v>8</v>
      </c>
      <c r="D70" s="154">
        <v>6</v>
      </c>
      <c r="E70" s="39"/>
      <c r="F70" s="155">
        <f t="shared" ref="F70" si="5">E70*D70</f>
        <v>0</v>
      </c>
    </row>
    <row r="71" spans="1:6" ht="54" x14ac:dyDescent="0.5">
      <c r="A71" s="156">
        <v>68</v>
      </c>
      <c r="B71" s="90" t="s">
        <v>73</v>
      </c>
      <c r="C71" s="157" t="s">
        <v>8</v>
      </c>
      <c r="D71" s="154">
        <v>4</v>
      </c>
      <c r="E71" s="39"/>
      <c r="F71" s="155">
        <f t="shared" si="4"/>
        <v>0</v>
      </c>
    </row>
    <row r="72" spans="1:6" ht="54" x14ac:dyDescent="0.5">
      <c r="A72" s="156">
        <v>69</v>
      </c>
      <c r="B72" s="90" t="s">
        <v>35</v>
      </c>
      <c r="C72" s="157" t="s">
        <v>8</v>
      </c>
      <c r="D72" s="154">
        <v>4</v>
      </c>
      <c r="E72" s="39"/>
      <c r="F72" s="155">
        <f t="shared" si="4"/>
        <v>0</v>
      </c>
    </row>
    <row r="73" spans="1:6" ht="54" x14ac:dyDescent="0.5">
      <c r="A73" s="156">
        <v>70</v>
      </c>
      <c r="B73" s="90" t="s">
        <v>36</v>
      </c>
      <c r="C73" s="157" t="s">
        <v>8</v>
      </c>
      <c r="D73" s="154">
        <v>4</v>
      </c>
      <c r="E73" s="39"/>
      <c r="F73" s="155">
        <f t="shared" si="4"/>
        <v>0</v>
      </c>
    </row>
    <row r="74" spans="1:6" s="127" customFormat="1" ht="54" x14ac:dyDescent="0.5">
      <c r="A74" s="156">
        <v>71</v>
      </c>
      <c r="B74" s="90" t="s">
        <v>74</v>
      </c>
      <c r="C74" s="90" t="s">
        <v>41</v>
      </c>
      <c r="D74" s="90">
        <v>5</v>
      </c>
      <c r="E74" s="80"/>
      <c r="F74" s="158">
        <f>D74*E74</f>
        <v>0</v>
      </c>
    </row>
    <row r="75" spans="1:6" s="127" customFormat="1" ht="54" x14ac:dyDescent="0.5">
      <c r="A75" s="156">
        <v>72</v>
      </c>
      <c r="B75" s="90" t="s">
        <v>42</v>
      </c>
      <c r="C75" s="90" t="s">
        <v>41</v>
      </c>
      <c r="D75" s="90">
        <v>5</v>
      </c>
      <c r="E75" s="80"/>
      <c r="F75" s="158">
        <f>D75*E75</f>
        <v>0</v>
      </c>
    </row>
    <row r="76" spans="1:6" s="127" customFormat="1" ht="54" x14ac:dyDescent="0.5">
      <c r="A76" s="156">
        <v>73</v>
      </c>
      <c r="B76" s="90" t="s">
        <v>43</v>
      </c>
      <c r="C76" s="90" t="s">
        <v>8</v>
      </c>
      <c r="D76" s="90">
        <v>1</v>
      </c>
      <c r="E76" s="80"/>
      <c r="F76" s="158">
        <f>D76*E76</f>
        <v>0</v>
      </c>
    </row>
    <row r="77" spans="1:6" s="127" customFormat="1" ht="54" x14ac:dyDescent="0.5">
      <c r="A77" s="159">
        <v>74</v>
      </c>
      <c r="B77" s="160" t="s">
        <v>75</v>
      </c>
      <c r="C77" s="90" t="s">
        <v>41</v>
      </c>
      <c r="D77" s="90">
        <v>18</v>
      </c>
      <c r="E77" s="80"/>
      <c r="F77" s="158">
        <f>D77*E77</f>
        <v>0</v>
      </c>
    </row>
    <row r="78" spans="1:6" ht="105.6" customHeight="1" x14ac:dyDescent="0.5">
      <c r="A78" s="151">
        <v>75</v>
      </c>
      <c r="B78" s="152" t="s">
        <v>76</v>
      </c>
      <c r="C78" s="157" t="s">
        <v>38</v>
      </c>
      <c r="D78" s="154">
        <v>2050</v>
      </c>
      <c r="E78" s="39"/>
      <c r="F78" s="155">
        <f t="shared" si="4"/>
        <v>0</v>
      </c>
    </row>
    <row r="79" spans="1:6" ht="54" x14ac:dyDescent="0.5">
      <c r="A79" s="159">
        <v>76</v>
      </c>
      <c r="B79" s="160" t="s">
        <v>39</v>
      </c>
      <c r="C79" s="161" t="s">
        <v>8</v>
      </c>
      <c r="D79" s="149">
        <v>1</v>
      </c>
      <c r="E79" s="40"/>
      <c r="F79" s="150">
        <f t="shared" si="4"/>
        <v>0</v>
      </c>
    </row>
    <row r="80" spans="1:6" x14ac:dyDescent="0.5">
      <c r="A80" s="162">
        <v>77</v>
      </c>
      <c r="B80" s="163" t="s">
        <v>77</v>
      </c>
      <c r="C80" s="164" t="s">
        <v>47</v>
      </c>
      <c r="D80" s="149"/>
      <c r="E80" s="41"/>
      <c r="F80" s="165">
        <f>SUM(F68:F79)</f>
        <v>0</v>
      </c>
    </row>
    <row r="81" spans="1:6" ht="90" x14ac:dyDescent="0.5">
      <c r="A81" s="166">
        <v>78</v>
      </c>
      <c r="B81" s="167" t="s">
        <v>78</v>
      </c>
      <c r="C81" s="91"/>
      <c r="D81" s="91"/>
      <c r="E81" s="81"/>
      <c r="F81" s="168">
        <f>F80*17</f>
        <v>0</v>
      </c>
    </row>
    <row r="82" spans="1:6" x14ac:dyDescent="0.5">
      <c r="A82" s="75">
        <v>79</v>
      </c>
      <c r="B82" s="44" t="s">
        <v>79</v>
      </c>
      <c r="C82" s="45"/>
      <c r="D82" s="45"/>
      <c r="E82" s="82"/>
      <c r="F82" s="46"/>
    </row>
    <row r="83" spans="1:6" x14ac:dyDescent="0.5">
      <c r="A83" s="169">
        <v>80</v>
      </c>
      <c r="B83" s="170" t="s">
        <v>1</v>
      </c>
      <c r="C83" s="92" t="s">
        <v>2</v>
      </c>
      <c r="D83" s="47" t="s">
        <v>3</v>
      </c>
      <c r="E83" s="48"/>
      <c r="F83" s="92" t="s">
        <v>80</v>
      </c>
    </row>
    <row r="84" spans="1:6" x14ac:dyDescent="0.5">
      <c r="A84" s="171">
        <v>81</v>
      </c>
      <c r="B84" s="172" t="s">
        <v>81</v>
      </c>
      <c r="C84" s="93" t="s">
        <v>47</v>
      </c>
      <c r="D84" s="49" t="s">
        <v>47</v>
      </c>
      <c r="E84" s="50"/>
      <c r="F84" s="93" t="s">
        <v>47</v>
      </c>
    </row>
    <row r="85" spans="1:6" x14ac:dyDescent="0.5">
      <c r="A85" s="173">
        <v>82</v>
      </c>
      <c r="B85" s="174" t="s">
        <v>82</v>
      </c>
      <c r="C85" s="175" t="s">
        <v>28</v>
      </c>
      <c r="D85" s="51">
        <v>1</v>
      </c>
      <c r="E85" s="52"/>
      <c r="F85" s="94">
        <f>E85*D85</f>
        <v>0</v>
      </c>
    </row>
    <row r="86" spans="1:6" ht="27.6" x14ac:dyDescent="0.5">
      <c r="A86" s="173">
        <v>83</v>
      </c>
      <c r="B86" s="174" t="s">
        <v>83</v>
      </c>
      <c r="C86" s="175" t="s">
        <v>28</v>
      </c>
      <c r="D86" s="51">
        <v>1</v>
      </c>
      <c r="E86" s="52"/>
      <c r="F86" s="94">
        <f>E86*D86</f>
        <v>0</v>
      </c>
    </row>
    <row r="87" spans="1:6" x14ac:dyDescent="0.5">
      <c r="A87" s="173">
        <v>84</v>
      </c>
      <c r="B87" s="174" t="s">
        <v>84</v>
      </c>
      <c r="C87" s="175" t="s">
        <v>85</v>
      </c>
      <c r="D87" s="51">
        <v>1.8</v>
      </c>
      <c r="E87" s="52"/>
      <c r="F87" s="94">
        <f>E87*D87</f>
        <v>0</v>
      </c>
    </row>
    <row r="88" spans="1:6" x14ac:dyDescent="0.5">
      <c r="A88" s="171">
        <v>85</v>
      </c>
      <c r="B88" s="172" t="s">
        <v>86</v>
      </c>
      <c r="C88" s="93" t="s">
        <v>47</v>
      </c>
      <c r="D88" s="49" t="s">
        <v>47</v>
      </c>
      <c r="E88" s="53"/>
      <c r="F88" s="176" t="s">
        <v>47</v>
      </c>
    </row>
    <row r="89" spans="1:6" x14ac:dyDescent="0.5">
      <c r="A89" s="173">
        <v>86</v>
      </c>
      <c r="B89" s="174" t="s">
        <v>15</v>
      </c>
      <c r="C89" s="175" t="s">
        <v>87</v>
      </c>
      <c r="D89" s="51">
        <v>0.73333333333333339</v>
      </c>
      <c r="E89" s="52"/>
      <c r="F89" s="94">
        <f t="shared" ref="F89:F98" si="6">E89*D89</f>
        <v>0</v>
      </c>
    </row>
    <row r="90" spans="1:6" ht="27.6" x14ac:dyDescent="0.5">
      <c r="A90" s="173">
        <v>87</v>
      </c>
      <c r="B90" s="174" t="s">
        <v>88</v>
      </c>
      <c r="C90" s="175" t="s">
        <v>87</v>
      </c>
      <c r="D90" s="51">
        <v>2.8800000000000003</v>
      </c>
      <c r="E90" s="52"/>
      <c r="F90" s="94">
        <f t="shared" si="6"/>
        <v>0</v>
      </c>
    </row>
    <row r="91" spans="1:6" ht="27.6" x14ac:dyDescent="0.5">
      <c r="A91" s="173">
        <v>88</v>
      </c>
      <c r="B91" s="174" t="s">
        <v>89</v>
      </c>
      <c r="C91" s="175" t="s">
        <v>90</v>
      </c>
      <c r="D91" s="51">
        <v>9.6</v>
      </c>
      <c r="E91" s="52"/>
      <c r="F91" s="94">
        <f t="shared" si="6"/>
        <v>0</v>
      </c>
    </row>
    <row r="92" spans="1:6" x14ac:dyDescent="0.5">
      <c r="A92" s="173">
        <v>89</v>
      </c>
      <c r="B92" s="174" t="s">
        <v>91</v>
      </c>
      <c r="C92" s="175" t="s">
        <v>87</v>
      </c>
      <c r="D92" s="51">
        <v>0.77333333333333332</v>
      </c>
      <c r="E92" s="52"/>
      <c r="F92" s="94">
        <f t="shared" si="6"/>
        <v>0</v>
      </c>
    </row>
    <row r="93" spans="1:6" x14ac:dyDescent="0.5">
      <c r="A93" s="173">
        <v>90</v>
      </c>
      <c r="B93" s="174" t="s">
        <v>92</v>
      </c>
      <c r="C93" s="175" t="s">
        <v>90</v>
      </c>
      <c r="D93" s="51">
        <v>2.6666666666666665</v>
      </c>
      <c r="E93" s="52"/>
      <c r="F93" s="94">
        <f t="shared" si="6"/>
        <v>0</v>
      </c>
    </row>
    <row r="94" spans="1:6" ht="27.6" x14ac:dyDescent="0.5">
      <c r="A94" s="173">
        <v>91</v>
      </c>
      <c r="B94" s="174" t="s">
        <v>93</v>
      </c>
      <c r="C94" s="175" t="s">
        <v>87</v>
      </c>
      <c r="D94" s="51">
        <v>1.4133333333333333</v>
      </c>
      <c r="E94" s="52"/>
      <c r="F94" s="94">
        <f t="shared" si="6"/>
        <v>0</v>
      </c>
    </row>
    <row r="95" spans="1:6" x14ac:dyDescent="0.5">
      <c r="A95" s="173">
        <v>92</v>
      </c>
      <c r="B95" s="174" t="s">
        <v>94</v>
      </c>
      <c r="C95" s="175" t="s">
        <v>87</v>
      </c>
      <c r="D95" s="51">
        <v>0.17333333333333334</v>
      </c>
      <c r="E95" s="52"/>
      <c r="F95" s="94">
        <f t="shared" si="6"/>
        <v>0</v>
      </c>
    </row>
    <row r="96" spans="1:6" ht="27.6" x14ac:dyDescent="0.5">
      <c r="A96" s="173">
        <v>93</v>
      </c>
      <c r="B96" s="174" t="s">
        <v>95</v>
      </c>
      <c r="C96" s="175" t="s">
        <v>8</v>
      </c>
      <c r="D96" s="51">
        <v>4</v>
      </c>
      <c r="E96" s="52"/>
      <c r="F96" s="94">
        <f t="shared" si="6"/>
        <v>0</v>
      </c>
    </row>
    <row r="97" spans="1:6" ht="27.6" x14ac:dyDescent="0.5">
      <c r="A97" s="173">
        <v>94</v>
      </c>
      <c r="B97" s="174" t="s">
        <v>96</v>
      </c>
      <c r="C97" s="175" t="s">
        <v>28</v>
      </c>
      <c r="D97" s="51">
        <v>1</v>
      </c>
      <c r="E97" s="52"/>
      <c r="F97" s="94">
        <f t="shared" si="6"/>
        <v>0</v>
      </c>
    </row>
    <row r="98" spans="1:6" ht="27.6" x14ac:dyDescent="0.5">
      <c r="A98" s="173">
        <v>95</v>
      </c>
      <c r="B98" s="174" t="s">
        <v>97</v>
      </c>
      <c r="C98" s="175" t="s">
        <v>28</v>
      </c>
      <c r="D98" s="51">
        <v>1</v>
      </c>
      <c r="E98" s="52"/>
      <c r="F98" s="94">
        <f t="shared" si="6"/>
        <v>0</v>
      </c>
    </row>
    <row r="99" spans="1:6" x14ac:dyDescent="0.5">
      <c r="A99" s="171">
        <v>96</v>
      </c>
      <c r="B99" s="172" t="s">
        <v>98</v>
      </c>
      <c r="C99" s="93" t="s">
        <v>47</v>
      </c>
      <c r="D99" s="49"/>
      <c r="E99" s="50"/>
      <c r="F99" s="176" t="s">
        <v>47</v>
      </c>
    </row>
    <row r="100" spans="1:6" ht="41.4" x14ac:dyDescent="0.5">
      <c r="A100" s="173">
        <v>97</v>
      </c>
      <c r="B100" s="174" t="s">
        <v>99</v>
      </c>
      <c r="C100" s="175" t="s">
        <v>90</v>
      </c>
      <c r="D100" s="51">
        <v>12.4</v>
      </c>
      <c r="E100" s="52"/>
      <c r="F100" s="94">
        <f>E100*D100</f>
        <v>0</v>
      </c>
    </row>
    <row r="101" spans="1:6" x14ac:dyDescent="0.5">
      <c r="A101" s="173">
        <v>98</v>
      </c>
      <c r="B101" s="174" t="s">
        <v>100</v>
      </c>
      <c r="C101" s="175" t="s">
        <v>90</v>
      </c>
      <c r="D101" s="51">
        <v>12.4</v>
      </c>
      <c r="E101" s="52"/>
      <c r="F101" s="94">
        <f>E101*D101</f>
        <v>0</v>
      </c>
    </row>
    <row r="102" spans="1:6" x14ac:dyDescent="0.5">
      <c r="A102" s="171">
        <v>99</v>
      </c>
      <c r="B102" s="172" t="s">
        <v>101</v>
      </c>
      <c r="C102" s="93" t="s">
        <v>47</v>
      </c>
      <c r="D102" s="49" t="s">
        <v>47</v>
      </c>
      <c r="E102" s="53"/>
      <c r="F102" s="176" t="s">
        <v>47</v>
      </c>
    </row>
    <row r="103" spans="1:6" x14ac:dyDescent="0.5">
      <c r="A103" s="173">
        <v>100</v>
      </c>
      <c r="B103" s="174" t="s">
        <v>102</v>
      </c>
      <c r="C103" s="175" t="s">
        <v>8</v>
      </c>
      <c r="D103" s="51">
        <v>1</v>
      </c>
      <c r="E103" s="52"/>
      <c r="F103" s="94">
        <f t="shared" ref="F103:F114" si="7">E103*D103</f>
        <v>0</v>
      </c>
    </row>
    <row r="104" spans="1:6" x14ac:dyDescent="0.5">
      <c r="A104" s="173">
        <v>101</v>
      </c>
      <c r="B104" s="174" t="s">
        <v>103</v>
      </c>
      <c r="C104" s="175" t="s">
        <v>57</v>
      </c>
      <c r="D104" s="51">
        <v>20</v>
      </c>
      <c r="E104" s="52"/>
      <c r="F104" s="94">
        <f t="shared" si="7"/>
        <v>0</v>
      </c>
    </row>
    <row r="105" spans="1:6" ht="55.2" x14ac:dyDescent="0.5">
      <c r="A105" s="173">
        <v>102</v>
      </c>
      <c r="B105" s="174" t="s">
        <v>104</v>
      </c>
      <c r="C105" s="175" t="s">
        <v>8</v>
      </c>
      <c r="D105" s="51">
        <v>1</v>
      </c>
      <c r="E105" s="52"/>
      <c r="F105" s="94">
        <f t="shared" si="7"/>
        <v>0</v>
      </c>
    </row>
    <row r="106" spans="1:6" ht="27.6" x14ac:dyDescent="0.5">
      <c r="A106" s="173">
        <v>103</v>
      </c>
      <c r="B106" s="174" t="s">
        <v>105</v>
      </c>
      <c r="C106" s="175" t="s">
        <v>106</v>
      </c>
      <c r="D106" s="51">
        <v>4</v>
      </c>
      <c r="E106" s="52"/>
      <c r="F106" s="94">
        <f t="shared" si="7"/>
        <v>0</v>
      </c>
    </row>
    <row r="107" spans="1:6" ht="41.4" x14ac:dyDescent="0.5">
      <c r="A107" s="173">
        <v>104</v>
      </c>
      <c r="B107" s="174" t="s">
        <v>107</v>
      </c>
      <c r="C107" s="175" t="s">
        <v>55</v>
      </c>
      <c r="D107" s="51">
        <v>3</v>
      </c>
      <c r="E107" s="52"/>
      <c r="F107" s="94">
        <f t="shared" si="7"/>
        <v>0</v>
      </c>
    </row>
    <row r="108" spans="1:6" ht="41.4" x14ac:dyDescent="0.5">
      <c r="A108" s="173">
        <v>105</v>
      </c>
      <c r="B108" s="174" t="s">
        <v>108</v>
      </c>
      <c r="C108" s="175" t="s">
        <v>55</v>
      </c>
      <c r="D108" s="51">
        <v>1</v>
      </c>
      <c r="E108" s="52"/>
      <c r="F108" s="94">
        <f t="shared" si="7"/>
        <v>0</v>
      </c>
    </row>
    <row r="109" spans="1:6" ht="41.4" x14ac:dyDescent="0.5">
      <c r="A109" s="173">
        <v>106</v>
      </c>
      <c r="B109" s="174" t="s">
        <v>109</v>
      </c>
      <c r="C109" s="175" t="s">
        <v>55</v>
      </c>
      <c r="D109" s="51">
        <v>4</v>
      </c>
      <c r="E109" s="52"/>
      <c r="F109" s="94">
        <f t="shared" si="7"/>
        <v>0</v>
      </c>
    </row>
    <row r="110" spans="1:6" ht="41.4" x14ac:dyDescent="0.5">
      <c r="A110" s="173">
        <v>107</v>
      </c>
      <c r="B110" s="174" t="s">
        <v>110</v>
      </c>
      <c r="C110" s="175" t="s">
        <v>55</v>
      </c>
      <c r="D110" s="51">
        <v>5</v>
      </c>
      <c r="E110" s="52"/>
      <c r="F110" s="94">
        <f t="shared" si="7"/>
        <v>0</v>
      </c>
    </row>
    <row r="111" spans="1:6" ht="41.4" x14ac:dyDescent="0.5">
      <c r="A111" s="173">
        <v>108</v>
      </c>
      <c r="B111" s="174" t="s">
        <v>111</v>
      </c>
      <c r="C111" s="175" t="s">
        <v>55</v>
      </c>
      <c r="D111" s="51">
        <v>4</v>
      </c>
      <c r="E111" s="52"/>
      <c r="F111" s="94">
        <f t="shared" si="7"/>
        <v>0</v>
      </c>
    </row>
    <row r="112" spans="1:6" ht="41.4" x14ac:dyDescent="0.5">
      <c r="A112" s="173">
        <v>109</v>
      </c>
      <c r="B112" s="174" t="s">
        <v>112</v>
      </c>
      <c r="C112" s="175" t="s">
        <v>28</v>
      </c>
      <c r="D112" s="51">
        <v>1</v>
      </c>
      <c r="E112" s="52"/>
      <c r="F112" s="94">
        <f t="shared" si="7"/>
        <v>0</v>
      </c>
    </row>
    <row r="113" spans="1:6" x14ac:dyDescent="0.5">
      <c r="A113" s="173">
        <v>110</v>
      </c>
      <c r="B113" s="174" t="s">
        <v>113</v>
      </c>
      <c r="C113" s="175" t="s">
        <v>55</v>
      </c>
      <c r="D113" s="51">
        <v>4</v>
      </c>
      <c r="E113" s="52"/>
      <c r="F113" s="94">
        <f t="shared" si="7"/>
        <v>0</v>
      </c>
    </row>
    <row r="114" spans="1:6" x14ac:dyDescent="0.5">
      <c r="A114" s="173">
        <v>111</v>
      </c>
      <c r="B114" s="174" t="s">
        <v>114</v>
      </c>
      <c r="C114" s="175" t="s">
        <v>28</v>
      </c>
      <c r="D114" s="51">
        <v>1</v>
      </c>
      <c r="E114" s="52"/>
      <c r="F114" s="94">
        <f t="shared" si="7"/>
        <v>0</v>
      </c>
    </row>
    <row r="115" spans="1:6" x14ac:dyDescent="0.5">
      <c r="A115" s="177">
        <v>112</v>
      </c>
      <c r="B115" s="178" t="s">
        <v>115</v>
      </c>
      <c r="C115" s="95" t="s">
        <v>47</v>
      </c>
      <c r="D115" s="54" t="s">
        <v>47</v>
      </c>
      <c r="E115" s="55"/>
      <c r="F115" s="95" t="s">
        <v>47</v>
      </c>
    </row>
    <row r="116" spans="1:6" x14ac:dyDescent="0.5">
      <c r="A116" s="173">
        <v>113</v>
      </c>
      <c r="B116" s="174" t="s">
        <v>116</v>
      </c>
      <c r="C116" s="175" t="s">
        <v>13</v>
      </c>
      <c r="D116" s="51">
        <v>1</v>
      </c>
      <c r="E116" s="52"/>
      <c r="F116" s="94">
        <f>E116*D116</f>
        <v>0</v>
      </c>
    </row>
    <row r="117" spans="1:6" x14ac:dyDescent="0.5">
      <c r="A117" s="173">
        <v>114</v>
      </c>
      <c r="B117" s="174" t="s">
        <v>117</v>
      </c>
      <c r="C117" s="175" t="s">
        <v>13</v>
      </c>
      <c r="D117" s="51">
        <v>1</v>
      </c>
      <c r="E117" s="52"/>
      <c r="F117" s="94">
        <f>E117*D117</f>
        <v>0</v>
      </c>
    </row>
    <row r="118" spans="1:6" x14ac:dyDescent="0.5">
      <c r="A118" s="173">
        <v>115</v>
      </c>
      <c r="B118" s="174" t="s">
        <v>118</v>
      </c>
      <c r="C118" s="175" t="s">
        <v>13</v>
      </c>
      <c r="D118" s="51">
        <v>0.9</v>
      </c>
      <c r="E118" s="52"/>
      <c r="F118" s="94">
        <f>E118*D118</f>
        <v>0</v>
      </c>
    </row>
    <row r="119" spans="1:6" x14ac:dyDescent="0.5">
      <c r="A119" s="173">
        <v>116</v>
      </c>
      <c r="B119" s="174" t="s">
        <v>119</v>
      </c>
      <c r="C119" s="175" t="s">
        <v>13</v>
      </c>
      <c r="D119" s="51">
        <v>0.2</v>
      </c>
      <c r="E119" s="52"/>
      <c r="F119" s="94">
        <f>E119*D119</f>
        <v>0</v>
      </c>
    </row>
    <row r="120" spans="1:6" ht="27.6" x14ac:dyDescent="0.5">
      <c r="A120" s="173">
        <v>117</v>
      </c>
      <c r="B120" s="174" t="s">
        <v>120</v>
      </c>
      <c r="C120" s="175" t="s">
        <v>8</v>
      </c>
      <c r="D120" s="51">
        <v>1</v>
      </c>
      <c r="E120" s="52"/>
      <c r="F120" s="94">
        <f>E120*D120</f>
        <v>0</v>
      </c>
    </row>
    <row r="121" spans="1:6" x14ac:dyDescent="0.5">
      <c r="A121" s="171">
        <v>118</v>
      </c>
      <c r="B121" s="172" t="s">
        <v>121</v>
      </c>
      <c r="C121" s="93" t="s">
        <v>47</v>
      </c>
      <c r="D121" s="49" t="s">
        <v>47</v>
      </c>
      <c r="E121" s="50"/>
      <c r="F121" s="176" t="s">
        <v>47</v>
      </c>
    </row>
    <row r="122" spans="1:6" x14ac:dyDescent="0.5">
      <c r="A122" s="173">
        <v>119</v>
      </c>
      <c r="B122" s="174" t="s">
        <v>122</v>
      </c>
      <c r="C122" s="175" t="s">
        <v>57</v>
      </c>
      <c r="D122" s="51">
        <v>9.4</v>
      </c>
      <c r="E122" s="52"/>
      <c r="F122" s="94">
        <f>E122*D122</f>
        <v>0</v>
      </c>
    </row>
    <row r="123" spans="1:6" ht="27.6" x14ac:dyDescent="0.5">
      <c r="A123" s="173">
        <v>120</v>
      </c>
      <c r="B123" s="174" t="s">
        <v>123</v>
      </c>
      <c r="C123" s="175" t="s">
        <v>19</v>
      </c>
      <c r="D123" s="51">
        <v>2.2400000000000002</v>
      </c>
      <c r="E123" s="52"/>
      <c r="F123" s="94">
        <f>E123*D123</f>
        <v>0</v>
      </c>
    </row>
    <row r="124" spans="1:6" x14ac:dyDescent="0.5">
      <c r="A124" s="179">
        <v>121</v>
      </c>
      <c r="B124" s="180" t="s">
        <v>124</v>
      </c>
      <c r="C124" s="96" t="s">
        <v>47</v>
      </c>
      <c r="D124" s="56" t="s">
        <v>47</v>
      </c>
      <c r="E124" s="57"/>
      <c r="F124" s="181" t="s">
        <v>47</v>
      </c>
    </row>
    <row r="125" spans="1:6" x14ac:dyDescent="0.5">
      <c r="A125" s="182">
        <v>122</v>
      </c>
      <c r="B125" s="183" t="s">
        <v>125</v>
      </c>
      <c r="C125" s="97" t="s">
        <v>47</v>
      </c>
      <c r="D125" s="58" t="s">
        <v>47</v>
      </c>
      <c r="E125" s="59"/>
      <c r="F125" s="184" t="s">
        <v>47</v>
      </c>
    </row>
    <row r="126" spans="1:6" x14ac:dyDescent="0.5">
      <c r="A126" s="173">
        <v>123</v>
      </c>
      <c r="B126" s="174" t="s">
        <v>51</v>
      </c>
      <c r="C126" s="175" t="s">
        <v>52</v>
      </c>
      <c r="D126" s="51">
        <v>0.42</v>
      </c>
      <c r="E126" s="52"/>
      <c r="F126" s="94">
        <f t="shared" ref="F126:F133" si="8">E126*D126</f>
        <v>0</v>
      </c>
    </row>
    <row r="127" spans="1:6" x14ac:dyDescent="0.5">
      <c r="A127" s="173">
        <v>124</v>
      </c>
      <c r="B127" s="174" t="s">
        <v>53</v>
      </c>
      <c r="C127" s="175" t="s">
        <v>52</v>
      </c>
      <c r="D127" s="51">
        <v>1</v>
      </c>
      <c r="E127" s="52"/>
      <c r="F127" s="94">
        <f t="shared" si="8"/>
        <v>0</v>
      </c>
    </row>
    <row r="128" spans="1:6" x14ac:dyDescent="0.5">
      <c r="A128" s="173">
        <v>125</v>
      </c>
      <c r="B128" s="174" t="s">
        <v>126</v>
      </c>
      <c r="C128" s="175" t="s">
        <v>55</v>
      </c>
      <c r="D128" s="51">
        <v>1</v>
      </c>
      <c r="E128" s="52"/>
      <c r="F128" s="94">
        <f t="shared" si="8"/>
        <v>0</v>
      </c>
    </row>
    <row r="129" spans="1:6" x14ac:dyDescent="0.5">
      <c r="A129" s="173">
        <v>126</v>
      </c>
      <c r="B129" s="174" t="s">
        <v>127</v>
      </c>
      <c r="C129" s="175" t="s">
        <v>57</v>
      </c>
      <c r="D129" s="51">
        <v>20.6</v>
      </c>
      <c r="E129" s="52"/>
      <c r="F129" s="94">
        <f t="shared" si="8"/>
        <v>0</v>
      </c>
    </row>
    <row r="130" spans="1:6" x14ac:dyDescent="0.5">
      <c r="A130" s="173">
        <v>127</v>
      </c>
      <c r="B130" s="174" t="s">
        <v>128</v>
      </c>
      <c r="C130" s="175" t="s">
        <v>57</v>
      </c>
      <c r="D130" s="51">
        <v>27.5</v>
      </c>
      <c r="E130" s="52"/>
      <c r="F130" s="94">
        <f t="shared" si="8"/>
        <v>0</v>
      </c>
    </row>
    <row r="131" spans="1:6" x14ac:dyDescent="0.5">
      <c r="A131" s="173">
        <v>128</v>
      </c>
      <c r="B131" s="174" t="s">
        <v>129</v>
      </c>
      <c r="C131" s="175" t="s">
        <v>57</v>
      </c>
      <c r="D131" s="51">
        <v>31.8</v>
      </c>
      <c r="E131" s="52"/>
      <c r="F131" s="94">
        <f t="shared" si="8"/>
        <v>0</v>
      </c>
    </row>
    <row r="132" spans="1:6" x14ac:dyDescent="0.5">
      <c r="A132" s="173">
        <v>129</v>
      </c>
      <c r="B132" s="174" t="s">
        <v>130</v>
      </c>
      <c r="C132" s="175" t="s">
        <v>57</v>
      </c>
      <c r="D132" s="51">
        <v>20</v>
      </c>
      <c r="E132" s="52"/>
      <c r="F132" s="94">
        <f t="shared" si="8"/>
        <v>0</v>
      </c>
    </row>
    <row r="133" spans="1:6" ht="55.2" x14ac:dyDescent="0.5">
      <c r="A133" s="185">
        <v>130</v>
      </c>
      <c r="B133" s="186" t="s">
        <v>131</v>
      </c>
      <c r="C133" s="175" t="s">
        <v>28</v>
      </c>
      <c r="D133" s="51">
        <v>1</v>
      </c>
      <c r="E133" s="52"/>
      <c r="F133" s="94">
        <f t="shared" si="8"/>
        <v>0</v>
      </c>
    </row>
    <row r="134" spans="1:6" ht="69" x14ac:dyDescent="0.5">
      <c r="A134" s="187">
        <v>131</v>
      </c>
      <c r="B134" s="188" t="s">
        <v>132</v>
      </c>
      <c r="C134" s="98"/>
      <c r="D134" s="60">
        <v>16</v>
      </c>
      <c r="E134" s="61"/>
      <c r="F134" s="189">
        <f>D134*SUM(F85:F133)</f>
        <v>0</v>
      </c>
    </row>
    <row r="135" spans="1:6" ht="27.6" x14ac:dyDescent="0.5">
      <c r="A135" s="169">
        <v>132</v>
      </c>
      <c r="B135" s="170" t="s">
        <v>133</v>
      </c>
      <c r="C135" s="92"/>
      <c r="D135" s="47"/>
      <c r="E135" s="48"/>
      <c r="F135" s="92"/>
    </row>
    <row r="136" spans="1:6" ht="27.6" x14ac:dyDescent="0.5">
      <c r="A136" s="190">
        <v>133</v>
      </c>
      <c r="B136" s="191" t="s">
        <v>134</v>
      </c>
      <c r="C136" s="192" t="s">
        <v>8</v>
      </c>
      <c r="D136" s="62">
        <v>1</v>
      </c>
      <c r="E136" s="63"/>
      <c r="F136" s="193">
        <f t="shared" ref="F136:F193" si="9">D136*E136</f>
        <v>0</v>
      </c>
    </row>
    <row r="137" spans="1:6" ht="27.6" x14ac:dyDescent="0.5">
      <c r="A137" s="194">
        <v>134</v>
      </c>
      <c r="B137" s="195" t="s">
        <v>135</v>
      </c>
      <c r="C137" s="196" t="s">
        <v>13</v>
      </c>
      <c r="D137" s="64">
        <v>77.824000000000012</v>
      </c>
      <c r="E137" s="65"/>
      <c r="F137" s="193">
        <f t="shared" si="9"/>
        <v>0</v>
      </c>
    </row>
    <row r="138" spans="1:6" ht="27.6" x14ac:dyDescent="0.5">
      <c r="A138" s="190">
        <v>135</v>
      </c>
      <c r="B138" s="191" t="s">
        <v>136</v>
      </c>
      <c r="C138" s="197" t="s">
        <v>13</v>
      </c>
      <c r="D138" s="62">
        <v>154.12799999999999</v>
      </c>
      <c r="E138" s="63"/>
      <c r="F138" s="198">
        <f t="shared" si="9"/>
        <v>0</v>
      </c>
    </row>
    <row r="139" spans="1:6" ht="29.4" x14ac:dyDescent="0.5">
      <c r="A139" s="199">
        <v>136</v>
      </c>
      <c r="B139" s="200" t="s">
        <v>137</v>
      </c>
      <c r="C139" s="197" t="s">
        <v>13</v>
      </c>
      <c r="D139" s="62">
        <f>6*0.3*2.7</f>
        <v>4.8599999999999994</v>
      </c>
      <c r="E139" s="63"/>
      <c r="F139" s="198">
        <f t="shared" si="9"/>
        <v>0</v>
      </c>
    </row>
    <row r="140" spans="1:6" x14ac:dyDescent="0.5">
      <c r="A140" s="201">
        <v>137</v>
      </c>
      <c r="B140" s="202" t="s">
        <v>138</v>
      </c>
      <c r="C140" s="99" t="s">
        <v>13</v>
      </c>
      <c r="D140" s="62">
        <f>6*0.1*2.7</f>
        <v>1.6200000000000003</v>
      </c>
      <c r="E140" s="63"/>
      <c r="F140" s="198">
        <f t="shared" si="9"/>
        <v>0</v>
      </c>
    </row>
    <row r="141" spans="1:6" ht="27.6" x14ac:dyDescent="0.5">
      <c r="A141" s="201">
        <v>138</v>
      </c>
      <c r="B141" s="202" t="s">
        <v>139</v>
      </c>
      <c r="C141" s="99" t="s">
        <v>13</v>
      </c>
      <c r="D141" s="62">
        <f>6*0.25*2.7</f>
        <v>4.0500000000000007</v>
      </c>
      <c r="E141" s="63"/>
      <c r="F141" s="198">
        <f t="shared" si="9"/>
        <v>0</v>
      </c>
    </row>
    <row r="142" spans="1:6" ht="27.6" x14ac:dyDescent="0.5">
      <c r="A142" s="201">
        <v>139</v>
      </c>
      <c r="B142" s="202" t="s">
        <v>140</v>
      </c>
      <c r="C142" s="99" t="s">
        <v>13</v>
      </c>
      <c r="D142" s="99">
        <f>2*4*5.35+2*1.9*4</f>
        <v>58</v>
      </c>
      <c r="E142" s="63"/>
      <c r="F142" s="198">
        <f t="shared" si="9"/>
        <v>0</v>
      </c>
    </row>
    <row r="143" spans="1:6" x14ac:dyDescent="0.5">
      <c r="A143" s="203">
        <v>140</v>
      </c>
      <c r="B143" s="204" t="s">
        <v>141</v>
      </c>
      <c r="C143" s="205" t="s">
        <v>13</v>
      </c>
      <c r="D143" s="70">
        <v>2.61</v>
      </c>
      <c r="E143" s="71"/>
      <c r="F143" s="193">
        <f t="shared" ref="F143" si="10">D143*E143</f>
        <v>0</v>
      </c>
    </row>
    <row r="144" spans="1:6" x14ac:dyDescent="0.5">
      <c r="A144" s="190">
        <v>141</v>
      </c>
      <c r="B144" s="191" t="s">
        <v>142</v>
      </c>
      <c r="C144" s="192" t="s">
        <v>19</v>
      </c>
      <c r="D144" s="62">
        <v>77</v>
      </c>
      <c r="E144" s="63"/>
      <c r="F144" s="193">
        <f>D144*E144</f>
        <v>0</v>
      </c>
    </row>
    <row r="145" spans="1:6" ht="27.6" x14ac:dyDescent="0.5">
      <c r="A145" s="190">
        <v>142</v>
      </c>
      <c r="B145" s="191" t="s">
        <v>143</v>
      </c>
      <c r="C145" s="192" t="s">
        <v>41</v>
      </c>
      <c r="D145" s="62">
        <v>2</v>
      </c>
      <c r="E145" s="63"/>
      <c r="F145" s="193">
        <f>D145*E145</f>
        <v>0</v>
      </c>
    </row>
    <row r="146" spans="1:6" x14ac:dyDescent="0.5">
      <c r="A146" s="190">
        <v>143</v>
      </c>
      <c r="B146" s="191" t="s">
        <v>144</v>
      </c>
      <c r="C146" s="192" t="s">
        <v>13</v>
      </c>
      <c r="D146" s="62">
        <v>15</v>
      </c>
      <c r="E146" s="63"/>
      <c r="F146" s="193">
        <f>D146*E146</f>
        <v>0</v>
      </c>
    </row>
    <row r="147" spans="1:6" x14ac:dyDescent="0.5">
      <c r="A147" s="190">
        <v>144</v>
      </c>
      <c r="B147" s="191" t="s">
        <v>145</v>
      </c>
      <c r="C147" s="192" t="s">
        <v>13</v>
      </c>
      <c r="D147" s="62">
        <v>42.120000000000005</v>
      </c>
      <c r="E147" s="63"/>
      <c r="F147" s="193">
        <f t="shared" si="9"/>
        <v>0</v>
      </c>
    </row>
    <row r="148" spans="1:6" x14ac:dyDescent="0.5">
      <c r="A148" s="190">
        <v>145</v>
      </c>
      <c r="B148" s="191" t="s">
        <v>146</v>
      </c>
      <c r="C148" s="192" t="s">
        <v>13</v>
      </c>
      <c r="D148" s="62">
        <v>555.6</v>
      </c>
      <c r="E148" s="63"/>
      <c r="F148" s="193">
        <f t="shared" si="9"/>
        <v>0</v>
      </c>
    </row>
    <row r="149" spans="1:6" ht="27.6" x14ac:dyDescent="0.5">
      <c r="A149" s="190">
        <v>146</v>
      </c>
      <c r="B149" s="191" t="s">
        <v>147</v>
      </c>
      <c r="C149" s="192" t="s">
        <v>13</v>
      </c>
      <c r="D149" s="62">
        <v>0.68399999999999994</v>
      </c>
      <c r="E149" s="63"/>
      <c r="F149" s="193">
        <f t="shared" si="9"/>
        <v>0</v>
      </c>
    </row>
    <row r="150" spans="1:6" ht="27.6" x14ac:dyDescent="0.5">
      <c r="A150" s="190">
        <v>147</v>
      </c>
      <c r="B150" s="191" t="s">
        <v>148</v>
      </c>
      <c r="C150" s="192" t="s">
        <v>13</v>
      </c>
      <c r="D150" s="62">
        <v>31.536000000000001</v>
      </c>
      <c r="E150" s="63"/>
      <c r="F150" s="193">
        <f t="shared" si="9"/>
        <v>0</v>
      </c>
    </row>
    <row r="151" spans="1:6" x14ac:dyDescent="0.5">
      <c r="A151" s="190">
        <v>148</v>
      </c>
      <c r="B151" s="191" t="s">
        <v>149</v>
      </c>
      <c r="C151" s="192" t="s">
        <v>13</v>
      </c>
      <c r="D151" s="62">
        <v>0.54720000000000002</v>
      </c>
      <c r="E151" s="63"/>
      <c r="F151" s="193">
        <f t="shared" si="9"/>
        <v>0</v>
      </c>
    </row>
    <row r="152" spans="1:6" x14ac:dyDescent="0.5">
      <c r="A152" s="190">
        <v>149</v>
      </c>
      <c r="B152" s="191" t="s">
        <v>150</v>
      </c>
      <c r="C152" s="192" t="s">
        <v>19</v>
      </c>
      <c r="D152" s="62">
        <v>1.3</v>
      </c>
      <c r="E152" s="63"/>
      <c r="F152" s="193">
        <f t="shared" si="9"/>
        <v>0</v>
      </c>
    </row>
    <row r="153" spans="1:6" ht="27.6" x14ac:dyDescent="0.5">
      <c r="A153" s="190">
        <v>150</v>
      </c>
      <c r="B153" s="191" t="s">
        <v>151</v>
      </c>
      <c r="C153" s="192" t="s">
        <v>13</v>
      </c>
      <c r="D153" s="62">
        <v>12.902399999999998</v>
      </c>
      <c r="E153" s="63"/>
      <c r="F153" s="193">
        <f t="shared" si="9"/>
        <v>0</v>
      </c>
    </row>
    <row r="154" spans="1:6" x14ac:dyDescent="0.5">
      <c r="A154" s="190">
        <v>151</v>
      </c>
      <c r="B154" s="191" t="s">
        <v>152</v>
      </c>
      <c r="C154" s="192" t="s">
        <v>13</v>
      </c>
      <c r="D154" s="62">
        <v>0.71679999999999999</v>
      </c>
      <c r="E154" s="63"/>
      <c r="F154" s="193">
        <f t="shared" si="9"/>
        <v>0</v>
      </c>
    </row>
    <row r="155" spans="1:6" x14ac:dyDescent="0.5">
      <c r="A155" s="190">
        <v>152</v>
      </c>
      <c r="B155" s="191" t="s">
        <v>153</v>
      </c>
      <c r="C155" s="192" t="s">
        <v>13</v>
      </c>
      <c r="D155" s="62">
        <v>7.3727999999999998</v>
      </c>
      <c r="E155" s="63"/>
      <c r="F155" s="193">
        <f t="shared" si="9"/>
        <v>0</v>
      </c>
    </row>
    <row r="156" spans="1:6" x14ac:dyDescent="0.5">
      <c r="A156" s="190">
        <v>153</v>
      </c>
      <c r="B156" s="191" t="s">
        <v>149</v>
      </c>
      <c r="C156" s="192" t="s">
        <v>13</v>
      </c>
      <c r="D156" s="62">
        <v>0.71679999999999999</v>
      </c>
      <c r="E156" s="63"/>
      <c r="F156" s="193">
        <f t="shared" si="9"/>
        <v>0</v>
      </c>
    </row>
    <row r="157" spans="1:6" x14ac:dyDescent="0.5">
      <c r="A157" s="190">
        <v>154</v>
      </c>
      <c r="B157" s="191" t="s">
        <v>154</v>
      </c>
      <c r="C157" s="192" t="s">
        <v>155</v>
      </c>
      <c r="D157" s="62">
        <v>67.039999999999992</v>
      </c>
      <c r="E157" s="63"/>
      <c r="F157" s="193">
        <f t="shared" si="9"/>
        <v>0</v>
      </c>
    </row>
    <row r="158" spans="1:6" x14ac:dyDescent="0.5">
      <c r="A158" s="190">
        <v>155</v>
      </c>
      <c r="B158" s="191" t="s">
        <v>156</v>
      </c>
      <c r="C158" s="192" t="s">
        <v>13</v>
      </c>
      <c r="D158" s="62">
        <v>7</v>
      </c>
      <c r="E158" s="63"/>
      <c r="F158" s="193">
        <f t="shared" si="9"/>
        <v>0</v>
      </c>
    </row>
    <row r="159" spans="1:6" x14ac:dyDescent="0.5">
      <c r="A159" s="190">
        <v>156</v>
      </c>
      <c r="B159" s="191" t="s">
        <v>157</v>
      </c>
      <c r="C159" s="192" t="s">
        <v>13</v>
      </c>
      <c r="D159" s="62">
        <v>4</v>
      </c>
      <c r="E159" s="63"/>
      <c r="F159" s="193">
        <f t="shared" si="9"/>
        <v>0</v>
      </c>
    </row>
    <row r="160" spans="1:6" x14ac:dyDescent="0.5">
      <c r="A160" s="190">
        <v>157</v>
      </c>
      <c r="B160" s="191" t="s">
        <v>158</v>
      </c>
      <c r="C160" s="192" t="s">
        <v>13</v>
      </c>
      <c r="D160" s="62">
        <v>30.766799999999996</v>
      </c>
      <c r="E160" s="63"/>
      <c r="F160" s="193">
        <f t="shared" si="9"/>
        <v>0</v>
      </c>
    </row>
    <row r="161" spans="1:6" x14ac:dyDescent="0.5">
      <c r="A161" s="190">
        <v>158</v>
      </c>
      <c r="B161" s="191" t="s">
        <v>159</v>
      </c>
      <c r="C161" s="192" t="s">
        <v>19</v>
      </c>
      <c r="D161" s="62">
        <v>1.4200000000000004</v>
      </c>
      <c r="E161" s="63"/>
      <c r="F161" s="193">
        <f t="shared" si="9"/>
        <v>0</v>
      </c>
    </row>
    <row r="162" spans="1:6" x14ac:dyDescent="0.5">
      <c r="A162" s="190">
        <v>159</v>
      </c>
      <c r="B162" s="191" t="s">
        <v>160</v>
      </c>
      <c r="C162" s="192" t="s">
        <v>161</v>
      </c>
      <c r="D162" s="62">
        <v>171.58</v>
      </c>
      <c r="E162" s="63"/>
      <c r="F162" s="193">
        <f t="shared" si="9"/>
        <v>0</v>
      </c>
    </row>
    <row r="163" spans="1:6" ht="27.6" x14ac:dyDescent="0.5">
      <c r="A163" s="190">
        <v>160</v>
      </c>
      <c r="B163" s="191" t="s">
        <v>162</v>
      </c>
      <c r="C163" s="192" t="s">
        <v>19</v>
      </c>
      <c r="D163" s="62">
        <v>43.868000000000002</v>
      </c>
      <c r="E163" s="63"/>
      <c r="F163" s="193">
        <f t="shared" si="9"/>
        <v>0</v>
      </c>
    </row>
    <row r="164" spans="1:6" x14ac:dyDescent="0.5">
      <c r="A164" s="190">
        <v>161</v>
      </c>
      <c r="B164" s="191" t="s">
        <v>163</v>
      </c>
      <c r="C164" s="192" t="s">
        <v>155</v>
      </c>
      <c r="D164" s="62">
        <v>9.68</v>
      </c>
      <c r="E164" s="63"/>
      <c r="F164" s="193">
        <f t="shared" si="9"/>
        <v>0</v>
      </c>
    </row>
    <row r="165" spans="1:6" x14ac:dyDescent="0.5">
      <c r="A165" s="190">
        <v>162</v>
      </c>
      <c r="B165" s="191" t="s">
        <v>164</v>
      </c>
      <c r="C165" s="192" t="s">
        <v>155</v>
      </c>
      <c r="D165" s="62">
        <v>25.88</v>
      </c>
      <c r="E165" s="63"/>
      <c r="F165" s="193">
        <f t="shared" si="9"/>
        <v>0</v>
      </c>
    </row>
    <row r="166" spans="1:6" ht="27.6" x14ac:dyDescent="0.5">
      <c r="A166" s="190">
        <v>163</v>
      </c>
      <c r="B166" s="191" t="s">
        <v>165</v>
      </c>
      <c r="C166" s="192" t="s">
        <v>155</v>
      </c>
      <c r="D166" s="62">
        <v>6</v>
      </c>
      <c r="E166" s="63"/>
      <c r="F166" s="193">
        <f t="shared" si="9"/>
        <v>0</v>
      </c>
    </row>
    <row r="167" spans="1:6" ht="27.6" x14ac:dyDescent="0.5">
      <c r="A167" s="190">
        <v>164</v>
      </c>
      <c r="B167" s="191" t="s">
        <v>166</v>
      </c>
      <c r="C167" s="192" t="s">
        <v>19</v>
      </c>
      <c r="D167" s="62">
        <v>14.335999999999999</v>
      </c>
      <c r="E167" s="63"/>
      <c r="F167" s="193">
        <f t="shared" si="9"/>
        <v>0</v>
      </c>
    </row>
    <row r="168" spans="1:6" ht="27.6" x14ac:dyDescent="0.5">
      <c r="A168" s="190">
        <v>165</v>
      </c>
      <c r="B168" s="191" t="s">
        <v>167</v>
      </c>
      <c r="C168" s="192" t="s">
        <v>19</v>
      </c>
      <c r="D168" s="62">
        <v>936.25599999999986</v>
      </c>
      <c r="E168" s="63"/>
      <c r="F168" s="193">
        <f t="shared" si="9"/>
        <v>0</v>
      </c>
    </row>
    <row r="169" spans="1:6" x14ac:dyDescent="0.5">
      <c r="A169" s="190">
        <v>166</v>
      </c>
      <c r="B169" s="191" t="s">
        <v>168</v>
      </c>
      <c r="C169" s="192" t="s">
        <v>19</v>
      </c>
      <c r="D169" s="62">
        <v>3.3442173913043476</v>
      </c>
      <c r="E169" s="63"/>
      <c r="F169" s="193">
        <f t="shared" si="9"/>
        <v>0</v>
      </c>
    </row>
    <row r="170" spans="1:6" ht="27.6" x14ac:dyDescent="0.5">
      <c r="A170" s="190">
        <v>167</v>
      </c>
      <c r="B170" s="191" t="s">
        <v>169</v>
      </c>
      <c r="C170" s="192" t="s">
        <v>170</v>
      </c>
      <c r="D170" s="62">
        <v>1</v>
      </c>
      <c r="E170" s="63"/>
      <c r="F170" s="193">
        <f t="shared" si="9"/>
        <v>0</v>
      </c>
    </row>
    <row r="171" spans="1:6" ht="27.6" x14ac:dyDescent="0.5">
      <c r="A171" s="190">
        <v>168</v>
      </c>
      <c r="B171" s="191" t="s">
        <v>171</v>
      </c>
      <c r="C171" s="192" t="s">
        <v>170</v>
      </c>
      <c r="D171" s="62">
        <v>1</v>
      </c>
      <c r="E171" s="63"/>
      <c r="F171" s="193">
        <f t="shared" si="9"/>
        <v>0</v>
      </c>
    </row>
    <row r="172" spans="1:6" ht="27.6" x14ac:dyDescent="0.5">
      <c r="A172" s="190">
        <v>169</v>
      </c>
      <c r="B172" s="191" t="s">
        <v>172</v>
      </c>
      <c r="C172" s="192" t="s">
        <v>41</v>
      </c>
      <c r="D172" s="62">
        <v>12</v>
      </c>
      <c r="E172" s="63"/>
      <c r="F172" s="193">
        <f t="shared" si="9"/>
        <v>0</v>
      </c>
    </row>
    <row r="173" spans="1:6" x14ac:dyDescent="0.5">
      <c r="A173" s="190">
        <v>170</v>
      </c>
      <c r="B173" s="191" t="s">
        <v>173</v>
      </c>
      <c r="C173" s="192" t="s">
        <v>174</v>
      </c>
      <c r="D173" s="62">
        <v>134.07999999999998</v>
      </c>
      <c r="E173" s="63"/>
      <c r="F173" s="193">
        <f t="shared" si="9"/>
        <v>0</v>
      </c>
    </row>
    <row r="174" spans="1:6" x14ac:dyDescent="0.5">
      <c r="A174" s="190">
        <v>171</v>
      </c>
      <c r="B174" s="191" t="s">
        <v>175</v>
      </c>
      <c r="C174" s="192" t="s">
        <v>13</v>
      </c>
      <c r="D174" s="62">
        <v>4.5144000000000002</v>
      </c>
      <c r="E174" s="63"/>
      <c r="F174" s="193">
        <f t="shared" si="9"/>
        <v>0</v>
      </c>
    </row>
    <row r="175" spans="1:6" x14ac:dyDescent="0.5">
      <c r="A175" s="190">
        <v>172</v>
      </c>
      <c r="B175" s="191" t="s">
        <v>153</v>
      </c>
      <c r="C175" s="192" t="s">
        <v>19</v>
      </c>
      <c r="D175" s="62">
        <v>35</v>
      </c>
      <c r="E175" s="63"/>
      <c r="F175" s="193">
        <f t="shared" si="9"/>
        <v>0</v>
      </c>
    </row>
    <row r="176" spans="1:6" x14ac:dyDescent="0.5">
      <c r="A176" s="190">
        <v>173</v>
      </c>
      <c r="B176" s="191" t="s">
        <v>176</v>
      </c>
      <c r="C176" s="192" t="s">
        <v>19</v>
      </c>
      <c r="D176" s="62">
        <v>123</v>
      </c>
      <c r="E176" s="63"/>
      <c r="F176" s="193">
        <f t="shared" si="9"/>
        <v>0</v>
      </c>
    </row>
    <row r="177" spans="1:6" ht="27.6" x14ac:dyDescent="0.5">
      <c r="A177" s="190">
        <v>174</v>
      </c>
      <c r="B177" s="191" t="s">
        <v>177</v>
      </c>
      <c r="C177" s="192" t="s">
        <v>41</v>
      </c>
      <c r="D177" s="62">
        <v>6</v>
      </c>
      <c r="E177" s="63"/>
      <c r="F177" s="193">
        <f t="shared" si="9"/>
        <v>0</v>
      </c>
    </row>
    <row r="178" spans="1:6" x14ac:dyDescent="0.5">
      <c r="A178" s="190">
        <v>175</v>
      </c>
      <c r="B178" s="191" t="s">
        <v>178</v>
      </c>
      <c r="C178" s="192" t="s">
        <v>41</v>
      </c>
      <c r="D178" s="62">
        <v>2</v>
      </c>
      <c r="E178" s="63"/>
      <c r="F178" s="193">
        <f t="shared" si="9"/>
        <v>0</v>
      </c>
    </row>
    <row r="179" spans="1:6" x14ac:dyDescent="0.5">
      <c r="A179" s="190">
        <v>176</v>
      </c>
      <c r="B179" s="191" t="s">
        <v>179</v>
      </c>
      <c r="C179" s="192" t="s">
        <v>19</v>
      </c>
      <c r="D179" s="62">
        <v>12.58</v>
      </c>
      <c r="E179" s="63"/>
      <c r="F179" s="193">
        <f t="shared" si="9"/>
        <v>0</v>
      </c>
    </row>
    <row r="180" spans="1:6" x14ac:dyDescent="0.5">
      <c r="A180" s="190">
        <v>177</v>
      </c>
      <c r="B180" s="191" t="s">
        <v>180</v>
      </c>
      <c r="C180" s="192" t="s">
        <v>19</v>
      </c>
      <c r="D180" s="62">
        <v>42.554000000000002</v>
      </c>
      <c r="E180" s="63"/>
      <c r="F180" s="193">
        <f t="shared" si="9"/>
        <v>0</v>
      </c>
    </row>
    <row r="181" spans="1:6" x14ac:dyDescent="0.5">
      <c r="A181" s="190">
        <v>178</v>
      </c>
      <c r="B181" s="191" t="s">
        <v>181</v>
      </c>
      <c r="C181" s="192" t="s">
        <v>19</v>
      </c>
      <c r="D181" s="62">
        <v>936.25599999999986</v>
      </c>
      <c r="E181" s="63"/>
      <c r="F181" s="193">
        <f t="shared" si="9"/>
        <v>0</v>
      </c>
    </row>
    <row r="182" spans="1:6" ht="41.4" x14ac:dyDescent="0.5">
      <c r="A182" s="190">
        <v>179</v>
      </c>
      <c r="B182" s="191" t="s">
        <v>182</v>
      </c>
      <c r="C182" s="192" t="s">
        <v>41</v>
      </c>
      <c r="D182" s="62">
        <v>9</v>
      </c>
      <c r="E182" s="63"/>
      <c r="F182" s="193">
        <f t="shared" si="9"/>
        <v>0</v>
      </c>
    </row>
    <row r="183" spans="1:6" ht="41.4" x14ac:dyDescent="0.5">
      <c r="A183" s="190">
        <v>180</v>
      </c>
      <c r="B183" s="191" t="s">
        <v>183</v>
      </c>
      <c r="C183" s="192" t="s">
        <v>41</v>
      </c>
      <c r="D183" s="62">
        <v>1</v>
      </c>
      <c r="E183" s="63"/>
      <c r="F183" s="193">
        <f t="shared" si="9"/>
        <v>0</v>
      </c>
    </row>
    <row r="184" spans="1:6" x14ac:dyDescent="0.5">
      <c r="A184" s="190">
        <v>181</v>
      </c>
      <c r="B184" s="191" t="s">
        <v>184</v>
      </c>
      <c r="C184" s="192" t="s">
        <v>13</v>
      </c>
      <c r="D184" s="62">
        <v>26</v>
      </c>
      <c r="E184" s="63"/>
      <c r="F184" s="193">
        <f t="shared" si="9"/>
        <v>0</v>
      </c>
    </row>
    <row r="185" spans="1:6" x14ac:dyDescent="0.5">
      <c r="A185" s="190">
        <v>182</v>
      </c>
      <c r="B185" s="191" t="s">
        <v>185</v>
      </c>
      <c r="C185" s="192" t="s">
        <v>155</v>
      </c>
      <c r="D185" s="62">
        <v>6.5</v>
      </c>
      <c r="E185" s="63"/>
      <c r="F185" s="193">
        <f t="shared" si="9"/>
        <v>0</v>
      </c>
    </row>
    <row r="186" spans="1:6" ht="41.4" x14ac:dyDescent="0.5">
      <c r="A186" s="190">
        <v>183</v>
      </c>
      <c r="B186" s="191" t="s">
        <v>186</v>
      </c>
      <c r="C186" s="192" t="s">
        <v>155</v>
      </c>
      <c r="D186" s="62">
        <v>6</v>
      </c>
      <c r="E186" s="63"/>
      <c r="F186" s="193">
        <f t="shared" si="9"/>
        <v>0</v>
      </c>
    </row>
    <row r="187" spans="1:6" x14ac:dyDescent="0.5">
      <c r="A187" s="190">
        <v>184</v>
      </c>
      <c r="B187" s="191" t="s">
        <v>187</v>
      </c>
      <c r="C187" s="192" t="s">
        <v>188</v>
      </c>
      <c r="D187" s="62">
        <v>10</v>
      </c>
      <c r="E187" s="63"/>
      <c r="F187" s="193">
        <f t="shared" si="9"/>
        <v>0</v>
      </c>
    </row>
    <row r="188" spans="1:6" x14ac:dyDescent="0.5">
      <c r="A188" s="190">
        <v>185</v>
      </c>
      <c r="B188" s="191" t="s">
        <v>189</v>
      </c>
      <c r="C188" s="192" t="s">
        <v>41</v>
      </c>
      <c r="D188" s="62">
        <v>5</v>
      </c>
      <c r="E188" s="63"/>
      <c r="F188" s="193">
        <f t="shared" si="9"/>
        <v>0</v>
      </c>
    </row>
    <row r="189" spans="1:6" x14ac:dyDescent="0.5">
      <c r="A189" s="190">
        <v>186</v>
      </c>
      <c r="B189" s="191" t="s">
        <v>190</v>
      </c>
      <c r="C189" s="192" t="s">
        <v>13</v>
      </c>
      <c r="D189" s="62">
        <v>1.2</v>
      </c>
      <c r="E189" s="63"/>
      <c r="F189" s="193">
        <f t="shared" si="9"/>
        <v>0</v>
      </c>
    </row>
    <row r="190" spans="1:6" x14ac:dyDescent="0.5">
      <c r="A190" s="190">
        <v>187</v>
      </c>
      <c r="B190" s="191" t="s">
        <v>191</v>
      </c>
      <c r="C190" s="192" t="s">
        <v>41</v>
      </c>
      <c r="D190" s="62">
        <v>1</v>
      </c>
      <c r="E190" s="63"/>
      <c r="F190" s="193">
        <f t="shared" si="9"/>
        <v>0</v>
      </c>
    </row>
    <row r="191" spans="1:6" ht="27.6" x14ac:dyDescent="0.5">
      <c r="A191" s="190">
        <v>188</v>
      </c>
      <c r="B191" s="191" t="s">
        <v>192</v>
      </c>
      <c r="C191" s="192" t="s">
        <v>19</v>
      </c>
      <c r="D191" s="62">
        <v>0.81</v>
      </c>
      <c r="E191" s="63"/>
      <c r="F191" s="193">
        <f t="shared" si="9"/>
        <v>0</v>
      </c>
    </row>
    <row r="192" spans="1:6" x14ac:dyDescent="0.5">
      <c r="A192" s="190">
        <v>189</v>
      </c>
      <c r="B192" s="191" t="s">
        <v>193</v>
      </c>
      <c r="C192" s="192" t="s">
        <v>19</v>
      </c>
      <c r="D192" s="62">
        <v>14.200000000000001</v>
      </c>
      <c r="E192" s="63"/>
      <c r="F192" s="193">
        <f t="shared" si="9"/>
        <v>0</v>
      </c>
    </row>
    <row r="193" spans="1:7" x14ac:dyDescent="0.5">
      <c r="A193" s="190">
        <v>190</v>
      </c>
      <c r="B193" s="191" t="s">
        <v>194</v>
      </c>
      <c r="C193" s="192" t="s">
        <v>13</v>
      </c>
      <c r="D193" s="62">
        <v>17.532</v>
      </c>
      <c r="E193" s="63"/>
      <c r="F193" s="193">
        <f t="shared" si="9"/>
        <v>0</v>
      </c>
    </row>
    <row r="194" spans="1:7" ht="69" x14ac:dyDescent="0.5">
      <c r="A194" s="194">
        <v>191</v>
      </c>
      <c r="B194" s="195" t="s">
        <v>195</v>
      </c>
      <c r="C194" s="196" t="s">
        <v>196</v>
      </c>
      <c r="D194" s="64">
        <v>2</v>
      </c>
      <c r="E194" s="65"/>
      <c r="F194" s="193">
        <f>D194*E194</f>
        <v>0</v>
      </c>
    </row>
    <row r="195" spans="1:7" ht="27.6" x14ac:dyDescent="0.5">
      <c r="A195" s="194">
        <v>192</v>
      </c>
      <c r="B195" s="195" t="s">
        <v>197</v>
      </c>
      <c r="C195" s="100" t="s">
        <v>8</v>
      </c>
      <c r="D195" s="100">
        <v>1</v>
      </c>
      <c r="E195" s="83"/>
      <c r="F195" s="206">
        <f>E195*D195</f>
        <v>0</v>
      </c>
    </row>
    <row r="196" spans="1:7" x14ac:dyDescent="0.5">
      <c r="A196" s="182">
        <v>193</v>
      </c>
      <c r="B196" s="183" t="s">
        <v>198</v>
      </c>
      <c r="C196" s="97" t="s">
        <v>47</v>
      </c>
      <c r="D196" s="58" t="s">
        <v>47</v>
      </c>
      <c r="E196" s="59"/>
      <c r="F196" s="184" t="s">
        <v>47</v>
      </c>
    </row>
    <row r="197" spans="1:7" x14ac:dyDescent="0.5">
      <c r="A197" s="173">
        <v>194</v>
      </c>
      <c r="B197" s="174" t="s">
        <v>51</v>
      </c>
      <c r="C197" s="175" t="s">
        <v>52</v>
      </c>
      <c r="D197" s="51">
        <v>0.42</v>
      </c>
      <c r="E197" s="52"/>
      <c r="F197" s="94">
        <f t="shared" ref="F197:F204" si="11">E197*D197</f>
        <v>0</v>
      </c>
    </row>
    <row r="198" spans="1:7" x14ac:dyDescent="0.5">
      <c r="A198" s="173">
        <v>195</v>
      </c>
      <c r="B198" s="174" t="s">
        <v>53</v>
      </c>
      <c r="C198" s="175" t="s">
        <v>52</v>
      </c>
      <c r="D198" s="51">
        <v>1</v>
      </c>
      <c r="E198" s="52"/>
      <c r="F198" s="94">
        <f t="shared" si="11"/>
        <v>0</v>
      </c>
    </row>
    <row r="199" spans="1:7" x14ac:dyDescent="0.5">
      <c r="A199" s="173">
        <v>196</v>
      </c>
      <c r="B199" s="174" t="s">
        <v>199</v>
      </c>
      <c r="C199" s="175" t="s">
        <v>55</v>
      </c>
      <c r="D199" s="51">
        <v>1</v>
      </c>
      <c r="E199" s="52"/>
      <c r="F199" s="94">
        <f t="shared" si="11"/>
        <v>0</v>
      </c>
    </row>
    <row r="200" spans="1:7" x14ac:dyDescent="0.5">
      <c r="A200" s="173">
        <v>197</v>
      </c>
      <c r="B200" s="174" t="s">
        <v>127</v>
      </c>
      <c r="C200" s="175" t="s">
        <v>57</v>
      </c>
      <c r="D200" s="51">
        <v>20.6</v>
      </c>
      <c r="E200" s="52"/>
      <c r="F200" s="94">
        <f t="shared" si="11"/>
        <v>0</v>
      </c>
    </row>
    <row r="201" spans="1:7" x14ac:dyDescent="0.5">
      <c r="A201" s="173">
        <v>198</v>
      </c>
      <c r="B201" s="174" t="s">
        <v>128</v>
      </c>
      <c r="C201" s="175" t="s">
        <v>57</v>
      </c>
      <c r="D201" s="51">
        <v>27.5</v>
      </c>
      <c r="E201" s="52"/>
      <c r="F201" s="94">
        <f t="shared" si="11"/>
        <v>0</v>
      </c>
    </row>
    <row r="202" spans="1:7" x14ac:dyDescent="0.5">
      <c r="A202" s="173">
        <v>199</v>
      </c>
      <c r="B202" s="174" t="s">
        <v>129</v>
      </c>
      <c r="C202" s="175" t="s">
        <v>57</v>
      </c>
      <c r="D202" s="51">
        <v>31.8</v>
      </c>
      <c r="E202" s="52"/>
      <c r="F202" s="94">
        <f t="shared" si="11"/>
        <v>0</v>
      </c>
    </row>
    <row r="203" spans="1:7" x14ac:dyDescent="0.5">
      <c r="A203" s="173">
        <v>200</v>
      </c>
      <c r="B203" s="174" t="s">
        <v>130</v>
      </c>
      <c r="C203" s="175" t="s">
        <v>57</v>
      </c>
      <c r="D203" s="51">
        <v>20</v>
      </c>
      <c r="E203" s="52"/>
      <c r="F203" s="94">
        <f t="shared" si="11"/>
        <v>0</v>
      </c>
    </row>
    <row r="204" spans="1:7" ht="55.2" x14ac:dyDescent="0.5">
      <c r="A204" s="185">
        <v>201</v>
      </c>
      <c r="B204" s="186" t="s">
        <v>131</v>
      </c>
      <c r="C204" s="207" t="s">
        <v>28</v>
      </c>
      <c r="D204" s="68">
        <v>1</v>
      </c>
      <c r="E204" s="69"/>
      <c r="F204" s="101">
        <f>E204*D204</f>
        <v>0</v>
      </c>
    </row>
    <row r="205" spans="1:7" x14ac:dyDescent="0.5">
      <c r="A205" s="128">
        <v>202</v>
      </c>
      <c r="B205" s="87" t="s">
        <v>200</v>
      </c>
      <c r="C205" s="102" t="s">
        <v>47</v>
      </c>
      <c r="D205" s="66"/>
      <c r="E205" s="67"/>
      <c r="F205" s="129">
        <f>SUM(F136:F204)</f>
        <v>0</v>
      </c>
    </row>
    <row r="206" spans="1:7" x14ac:dyDescent="0.5">
      <c r="A206" s="166">
        <v>203</v>
      </c>
      <c r="B206" s="167" t="s">
        <v>201</v>
      </c>
      <c r="C206" s="103"/>
      <c r="D206" s="103"/>
      <c r="E206" s="84"/>
      <c r="F206" s="208">
        <f>F205+F134+F81+F66</f>
        <v>0</v>
      </c>
      <c r="G206" s="209"/>
    </row>
    <row r="207" spans="1:7" x14ac:dyDescent="0.5">
      <c r="A207" s="210"/>
    </row>
    <row r="208" spans="1:7" x14ac:dyDescent="0.5">
      <c r="A208" s="210"/>
    </row>
    <row r="209" spans="1:1" x14ac:dyDescent="0.5">
      <c r="A209" s="210"/>
    </row>
    <row r="210" spans="1:1" x14ac:dyDescent="0.5">
      <c r="A210" s="210"/>
    </row>
    <row r="211" spans="1:1" x14ac:dyDescent="0.5">
      <c r="A211" s="210"/>
    </row>
    <row r="212" spans="1:1" x14ac:dyDescent="0.5">
      <c r="A212" s="210"/>
    </row>
    <row r="213" spans="1:1" ht="18" customHeight="1" x14ac:dyDescent="0.5">
      <c r="A213" s="210"/>
    </row>
    <row r="214" spans="1:1" ht="18" customHeight="1" x14ac:dyDescent="0.5">
      <c r="A214" s="210"/>
    </row>
  </sheetData>
  <sheetProtection algorithmName="SHA-512" hashValue="L+gxLrpq9/V8g07wIxjAvcesPQYBlSt0YH95uLbsa26PiXB7XGYFcRgQ2DquUnL0EoruPMl5UiSeBL+wAKbVwQ==" saltValue="+TyEblufMBfkLFufvI/Asg==" spinCount="100000" sheet="1" objects="1" scenarios="1"/>
  <mergeCells count="1">
    <mergeCell ref="A1:F2"/>
  </mergeCell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714ED134777A489E03A3CF5B7B9528" ma:contentTypeVersion="18" ma:contentTypeDescription="Create a new document." ma:contentTypeScope="" ma:versionID="5065521c52cd8080ccc5722a51cd3d7b">
  <xsd:schema xmlns:xsd="http://www.w3.org/2001/XMLSchema" xmlns:xs="http://www.w3.org/2001/XMLSchema" xmlns:p="http://schemas.microsoft.com/office/2006/metadata/properties" xmlns:ns2="579658dc-5ca5-4c57-b8e6-25cca62e8fa1" xmlns:ns3="ba03fa4d-5a13-460c-ab7e-58e5c63414c5" targetNamespace="http://schemas.microsoft.com/office/2006/metadata/properties" ma:root="true" ma:fieldsID="fb6b458789c667ca440e14a24bf8d086" ns2:_="" ns3:_="">
    <xsd:import namespace="579658dc-5ca5-4c57-b8e6-25cca62e8fa1"/>
    <xsd:import namespace="ba03fa4d-5a13-460c-ab7e-58e5c63414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658dc-5ca5-4c57-b8e6-25cca62e8f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ca4ef52-7c09-48d0-8f69-75e6c1e799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03fa4d-5a13-460c-ab7e-58e5c63414c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f4f98e1-2c1e-451a-ab7d-3bdf1d74dec2}" ma:internalName="TaxCatchAll" ma:showField="CatchAllData" ma:web="ba03fa4d-5a13-460c-ab7e-58e5c63414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03fa4d-5a13-460c-ab7e-58e5c63414c5" xsi:nil="true"/>
    <lcf76f155ced4ddcb4097134ff3c332f xmlns="579658dc-5ca5-4c57-b8e6-25cca62e8f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20AF2B-5BFD-4A3D-81D0-851E5A6FD8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658dc-5ca5-4c57-b8e6-25cca62e8fa1"/>
    <ds:schemaRef ds:uri="ba03fa4d-5a13-460c-ab7e-58e5c63414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093CBE-738E-4B70-BAE2-5D041230F628}">
  <ds:schemaRefs>
    <ds:schemaRef ds:uri="http://schemas.microsoft.com/office/2006/metadata/properties"/>
    <ds:schemaRef ds:uri="http://schemas.microsoft.com/office/infopath/2007/PartnerControls"/>
    <ds:schemaRef ds:uri="ba03fa4d-5a13-460c-ab7e-58e5c63414c5"/>
    <ds:schemaRef ds:uri="579658dc-5ca5-4c57-b8e6-25cca62e8fa1"/>
  </ds:schemaRefs>
</ds:datastoreItem>
</file>

<file path=customXml/itemProps3.xml><?xml version="1.0" encoding="utf-8"?>
<ds:datastoreItem xmlns:ds="http://schemas.openxmlformats.org/officeDocument/2006/customXml" ds:itemID="{A6E80E29-ECD2-4853-AD4C-93B5E73BA4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WASH facilities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250788896842</dc:creator>
  <cp:keywords/>
  <dc:description/>
  <cp:lastModifiedBy>Innocent Muhanda</cp:lastModifiedBy>
  <cp:revision/>
  <dcterms:created xsi:type="dcterms:W3CDTF">2025-10-08T13:03:08Z</dcterms:created>
  <dcterms:modified xsi:type="dcterms:W3CDTF">2026-03-27T12:25:50Z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0x0101002A714ED134777A489E03A3CF5B7B9528</vt:lpwstr>
  </property>
  <property fmtid="{D5CDD505-2E9C-101B-9397-08002B2CF9AE}" pid="3" name="MediaServiceImageTags">
    <vt:lpwstr/>
  </property>
</Properties>
</file>